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 V\Downloads\"/>
    </mc:Choice>
  </mc:AlternateContent>
  <bookViews>
    <workbookView xWindow="0" yWindow="0" windowWidth="23040" windowHeight="9048" tabRatio="748" firstSheet="1" activeTab="2" xr2:uid="{00000000-000D-0000-FFFF-FFFF00000000}"/>
  </bookViews>
  <sheets>
    <sheet name="Exercises" sheetId="4" state="hidden" r:id="rId1"/>
    <sheet name="Track Progress" sheetId="25" r:id="rId2"/>
    <sheet name="Week1" sheetId="1" r:id="rId3"/>
    <sheet name="Week2" sheetId="40" r:id="rId4"/>
    <sheet name="Week3" sheetId="41" r:id="rId5"/>
    <sheet name="Week4" sheetId="42" r:id="rId6"/>
    <sheet name="Week5" sheetId="43" r:id="rId7"/>
    <sheet name="Week6" sheetId="44" r:id="rId8"/>
    <sheet name="Week7" sheetId="45" r:id="rId9"/>
    <sheet name="Week8" sheetId="46" r:id="rId10"/>
    <sheet name="Week9" sheetId="47" r:id="rId11"/>
    <sheet name="Week10" sheetId="48" r:id="rId12"/>
    <sheet name="Week11" sheetId="49" r:id="rId13"/>
    <sheet name="Week12" sheetId="50" r:id="rId14"/>
    <sheet name="Week13" sheetId="51" r:id="rId15"/>
    <sheet name="Week14" sheetId="52" r:id="rId16"/>
    <sheet name="Week15" sheetId="53" r:id="rId17"/>
    <sheet name="Week16" sheetId="54" r:id="rId18"/>
  </sheets>
  <definedNames>
    <definedName name="wday1">Week1!$A$4:$S$6</definedName>
    <definedName name="wday10">Week4!$A$4:$S$6</definedName>
    <definedName name="wday11">Week4!$A$9:$S$11</definedName>
    <definedName name="wday12">Week4!$A$14:$S$16</definedName>
    <definedName name="wday13">Week5!$A$4:$S$6</definedName>
    <definedName name="wday14">Week5!$A$9:$S$11</definedName>
    <definedName name="wday15">Week5!$A$14:$S$16</definedName>
    <definedName name="wday16">Week6!$A$4:$S$6</definedName>
    <definedName name="wday17">Week6!$A$9:$S$11</definedName>
    <definedName name="wday18">Week6!$A$14:$S$16</definedName>
    <definedName name="wday19">Week7!$A$4:$S$6</definedName>
    <definedName name="wday2">Week1!$A$9:$S$11</definedName>
    <definedName name="wday20">Week7!$A$9:$S$11</definedName>
    <definedName name="wday21">Week7!$A$14:$S$16</definedName>
    <definedName name="wday22">Week8!$A$4:$S$6</definedName>
    <definedName name="wday23">Week8!$A$9:$S$11</definedName>
    <definedName name="wday24">Week8!$A$14:$S$16</definedName>
    <definedName name="wday25">Week9!$A$4:$S$6</definedName>
    <definedName name="wday26">Week9!$A$9:$S$11</definedName>
    <definedName name="wday27">Week9!$A$14:$S$16</definedName>
    <definedName name="wday28">Week10!$A$4:$S$6</definedName>
    <definedName name="wday29">Week10!$A$9:$S$11</definedName>
    <definedName name="wday3">Week1!$A$14:$S$16</definedName>
    <definedName name="wday30">Week10!$A$14:$S$16</definedName>
    <definedName name="wday31">Week11!$A$4:$O$6</definedName>
    <definedName name="wday32">Week11!$A$9:$O$11</definedName>
    <definedName name="wday33">Week11!$A$14:$O$16</definedName>
    <definedName name="wday34">Week12!$A$4:$O$6</definedName>
    <definedName name="wday35">Week12!$A$9:$O$11</definedName>
    <definedName name="wday36">Week12!$A$14:$O$16</definedName>
    <definedName name="wday37">Week13!$A$4:$O$6</definedName>
    <definedName name="wday38">Week13!$A$9:$O$11</definedName>
    <definedName name="wday39">Week13!$A$14:$O$16</definedName>
    <definedName name="wday4">Week2!$A$4:$S$6</definedName>
    <definedName name="wday40">Week14!$A$4:$O$6</definedName>
    <definedName name="wday41">Week14!$A$9:$O$11</definedName>
    <definedName name="wday42">Week14!$A$14:$O$16</definedName>
    <definedName name="wday43">Week15!$A$4:$O$6</definedName>
    <definedName name="wday44">Week15!$A$9:$O$11</definedName>
    <definedName name="wday45">Week15!$A$14:$O$16</definedName>
    <definedName name="wday46">Week16!$A$4:$O$6</definedName>
    <definedName name="wday47">Week16!$A$9:$O$11</definedName>
    <definedName name="wday48">Week16!$A$14:$O$16</definedName>
    <definedName name="wday5">Week2!$A$9:$S$11</definedName>
    <definedName name="wday6">Week2!$A$14:$S$16</definedName>
    <definedName name="wday7">Week3!$A$4:$S$6</definedName>
    <definedName name="wday8">Week3!$A$9:$S$11</definedName>
    <definedName name="wday9">Week3!$A$14:$S$16</definedName>
  </definedNames>
  <calcPr calcId="171027"/>
</workbook>
</file>

<file path=xl/calcChain.xml><?xml version="1.0" encoding="utf-8"?>
<calcChain xmlns="http://schemas.openxmlformats.org/spreadsheetml/2006/main">
  <c r="AO50" i="25" l="1"/>
  <c r="AO49" i="25"/>
  <c r="AO48" i="25"/>
  <c r="AO47" i="25"/>
  <c r="AO46" i="25"/>
  <c r="AO45" i="25"/>
  <c r="AO44" i="25"/>
  <c r="AO43" i="25"/>
  <c r="AO42" i="25"/>
  <c r="AO41" i="25"/>
  <c r="AO40" i="25"/>
  <c r="AO39" i="25"/>
  <c r="AO38" i="25"/>
  <c r="AO37" i="25"/>
  <c r="AO36" i="25"/>
  <c r="AO35" i="25"/>
  <c r="AO34" i="25"/>
  <c r="AO33" i="25"/>
  <c r="AO30" i="25"/>
  <c r="AO28" i="25"/>
  <c r="AO26" i="25"/>
  <c r="AO24" i="25"/>
  <c r="AO22" i="25"/>
  <c r="AO20" i="25"/>
  <c r="AO18" i="25"/>
  <c r="AO16" i="25"/>
  <c r="AO14" i="25"/>
  <c r="AO12" i="25"/>
  <c r="AO10" i="25"/>
  <c r="AO8" i="25"/>
  <c r="AO7" i="25"/>
  <c r="AO6" i="25"/>
  <c r="R16" i="54"/>
  <c r="Q16" i="54"/>
  <c r="S16" i="54" s="1"/>
  <c r="P16" i="54"/>
  <c r="K16" i="54"/>
  <c r="H16" i="54"/>
  <c r="E16" i="54"/>
  <c r="R15" i="54"/>
  <c r="Q15" i="54"/>
  <c r="S15" i="54" s="1"/>
  <c r="P15" i="54"/>
  <c r="K15" i="54"/>
  <c r="H15" i="54"/>
  <c r="E15" i="54"/>
  <c r="R14" i="54"/>
  <c r="Q14" i="54"/>
  <c r="S14" i="54" s="1"/>
  <c r="P14" i="54"/>
  <c r="K14" i="54"/>
  <c r="H14" i="54"/>
  <c r="E14" i="54"/>
  <c r="R11" i="54"/>
  <c r="Q11" i="54"/>
  <c r="S11" i="54" s="1"/>
  <c r="P11" i="54"/>
  <c r="K11" i="54"/>
  <c r="H11" i="54"/>
  <c r="E11" i="54"/>
  <c r="R10" i="54"/>
  <c r="Q10" i="54"/>
  <c r="S10" i="54" s="1"/>
  <c r="P10" i="54"/>
  <c r="K10" i="54"/>
  <c r="H10" i="54"/>
  <c r="E10" i="54"/>
  <c r="R9" i="54"/>
  <c r="Q9" i="54"/>
  <c r="S9" i="54" s="1"/>
  <c r="P9" i="54"/>
  <c r="K9" i="54"/>
  <c r="H9" i="54"/>
  <c r="E9" i="54"/>
  <c r="R6" i="54"/>
  <c r="Q6" i="54"/>
  <c r="S6" i="54" s="1"/>
  <c r="P6" i="54"/>
  <c r="K6" i="54"/>
  <c r="H6" i="54"/>
  <c r="E6" i="54"/>
  <c r="R5" i="54"/>
  <c r="Q5" i="54"/>
  <c r="S5" i="54" s="1"/>
  <c r="P5" i="54"/>
  <c r="K5" i="54"/>
  <c r="H5" i="54"/>
  <c r="E5" i="54"/>
  <c r="R4" i="54"/>
  <c r="Q4" i="54"/>
  <c r="S4" i="54" s="1"/>
  <c r="P4" i="54"/>
  <c r="K4" i="54"/>
  <c r="H4" i="54"/>
  <c r="E4" i="54"/>
  <c r="R16" i="52"/>
  <c r="Q16" i="52"/>
  <c r="S16" i="52" s="1"/>
  <c r="P16" i="52"/>
  <c r="K16" i="52"/>
  <c r="H16" i="52"/>
  <c r="E16" i="52"/>
  <c r="R15" i="52"/>
  <c r="Q15" i="52"/>
  <c r="P15" i="52"/>
  <c r="K15" i="52"/>
  <c r="H15" i="52"/>
  <c r="E15" i="52"/>
  <c r="R14" i="52"/>
  <c r="Q14" i="52"/>
  <c r="S14" i="52" s="1"/>
  <c r="P14" i="52"/>
  <c r="K14" i="52"/>
  <c r="H14" i="52"/>
  <c r="E14" i="52"/>
  <c r="R11" i="52"/>
  <c r="Q11" i="52"/>
  <c r="P11" i="52"/>
  <c r="K11" i="52"/>
  <c r="H11" i="52"/>
  <c r="E11" i="52"/>
  <c r="R10" i="52"/>
  <c r="Q10" i="52"/>
  <c r="S10" i="52" s="1"/>
  <c r="P10" i="52"/>
  <c r="K10" i="52"/>
  <c r="H10" i="52"/>
  <c r="E10" i="52"/>
  <c r="R9" i="52"/>
  <c r="Q9" i="52"/>
  <c r="P9" i="52"/>
  <c r="K9" i="52"/>
  <c r="H9" i="52"/>
  <c r="E9" i="52"/>
  <c r="R6" i="52"/>
  <c r="Q6" i="52"/>
  <c r="S6" i="52" s="1"/>
  <c r="P6" i="52"/>
  <c r="K6" i="52"/>
  <c r="H6" i="52"/>
  <c r="E6" i="52"/>
  <c r="R5" i="52"/>
  <c r="Q5" i="52"/>
  <c r="P5" i="52"/>
  <c r="K5" i="52"/>
  <c r="H5" i="52"/>
  <c r="E5" i="52"/>
  <c r="R4" i="52"/>
  <c r="Q4" i="52"/>
  <c r="S4" i="52" s="1"/>
  <c r="P4" i="52"/>
  <c r="K4" i="52"/>
  <c r="H4" i="52"/>
  <c r="E4" i="52"/>
  <c r="R16" i="50"/>
  <c r="Q16" i="50"/>
  <c r="S16" i="50" s="1"/>
  <c r="P16" i="50"/>
  <c r="K16" i="50"/>
  <c r="H16" i="50"/>
  <c r="E16" i="50"/>
  <c r="R15" i="50"/>
  <c r="Q15" i="50"/>
  <c r="S15" i="50" s="1"/>
  <c r="P15" i="50"/>
  <c r="K15" i="50"/>
  <c r="H15" i="50"/>
  <c r="E15" i="50"/>
  <c r="R14" i="50"/>
  <c r="Q14" i="50"/>
  <c r="S14" i="50" s="1"/>
  <c r="P14" i="50"/>
  <c r="K14" i="50"/>
  <c r="H14" i="50"/>
  <c r="E14" i="50"/>
  <c r="R11" i="50"/>
  <c r="Q11" i="50"/>
  <c r="S11" i="50" s="1"/>
  <c r="P11" i="50"/>
  <c r="K11" i="50"/>
  <c r="H11" i="50"/>
  <c r="E11" i="50"/>
  <c r="R10" i="50"/>
  <c r="Q10" i="50"/>
  <c r="S10" i="50" s="1"/>
  <c r="P10" i="50"/>
  <c r="K10" i="50"/>
  <c r="H10" i="50"/>
  <c r="E10" i="50"/>
  <c r="R9" i="50"/>
  <c r="Q9" i="50"/>
  <c r="S9" i="50" s="1"/>
  <c r="P9" i="50"/>
  <c r="K9" i="50"/>
  <c r="H9" i="50"/>
  <c r="E9" i="50"/>
  <c r="R6" i="50"/>
  <c r="Q6" i="50"/>
  <c r="S6" i="50" s="1"/>
  <c r="P6" i="50"/>
  <c r="K6" i="50"/>
  <c r="H6" i="50"/>
  <c r="E6" i="50"/>
  <c r="R5" i="50"/>
  <c r="Q5" i="50"/>
  <c r="S5" i="50" s="1"/>
  <c r="P5" i="50"/>
  <c r="K5" i="50"/>
  <c r="H5" i="50"/>
  <c r="E5" i="50"/>
  <c r="R4" i="50"/>
  <c r="Q4" i="50"/>
  <c r="S4" i="50" s="1"/>
  <c r="P4" i="50"/>
  <c r="K4" i="50"/>
  <c r="H4" i="50"/>
  <c r="E4" i="50"/>
  <c r="R16" i="48"/>
  <c r="Q16" i="48"/>
  <c r="P16" i="48"/>
  <c r="K16" i="48"/>
  <c r="H16" i="48"/>
  <c r="E16" i="48"/>
  <c r="R15" i="48"/>
  <c r="Q15" i="48"/>
  <c r="P15" i="48"/>
  <c r="K15" i="48"/>
  <c r="H15" i="48"/>
  <c r="E15" i="48"/>
  <c r="R14" i="48"/>
  <c r="Q14" i="48"/>
  <c r="P14" i="48"/>
  <c r="K14" i="48"/>
  <c r="H14" i="48"/>
  <c r="E14" i="48"/>
  <c r="R11" i="48"/>
  <c r="Q11" i="48"/>
  <c r="S11" i="48" s="1"/>
  <c r="P11" i="48"/>
  <c r="K11" i="48"/>
  <c r="H11" i="48"/>
  <c r="E11" i="48"/>
  <c r="R10" i="48"/>
  <c r="Q10" i="48"/>
  <c r="P10" i="48"/>
  <c r="K10" i="48"/>
  <c r="H10" i="48"/>
  <c r="E10" i="48"/>
  <c r="R9" i="48"/>
  <c r="Q9" i="48"/>
  <c r="S9" i="48" s="1"/>
  <c r="P9" i="48"/>
  <c r="K9" i="48"/>
  <c r="H9" i="48"/>
  <c r="E9" i="48"/>
  <c r="R6" i="48"/>
  <c r="Q6" i="48"/>
  <c r="P6" i="48"/>
  <c r="K6" i="48"/>
  <c r="H6" i="48"/>
  <c r="E6" i="48"/>
  <c r="R5" i="48"/>
  <c r="Q5" i="48"/>
  <c r="S5" i="48" s="1"/>
  <c r="P5" i="48"/>
  <c r="K5" i="48"/>
  <c r="H5" i="48"/>
  <c r="E5" i="48"/>
  <c r="R4" i="48"/>
  <c r="Q4" i="48"/>
  <c r="P4" i="48"/>
  <c r="K4" i="48"/>
  <c r="H4" i="48"/>
  <c r="E4" i="48"/>
  <c r="R16" i="46"/>
  <c r="Q16" i="46"/>
  <c r="S16" i="46" s="1"/>
  <c r="P16" i="46"/>
  <c r="K16" i="46"/>
  <c r="H16" i="46"/>
  <c r="E16" i="46"/>
  <c r="R15" i="46"/>
  <c r="Q15" i="46"/>
  <c r="S15" i="46" s="1"/>
  <c r="P15" i="46"/>
  <c r="K15" i="46"/>
  <c r="H15" i="46"/>
  <c r="E15" i="46"/>
  <c r="R14" i="46"/>
  <c r="Q14" i="46"/>
  <c r="S14" i="46" s="1"/>
  <c r="P14" i="46"/>
  <c r="K14" i="46"/>
  <c r="H14" i="46"/>
  <c r="E14" i="46"/>
  <c r="R11" i="46"/>
  <c r="Q11" i="46"/>
  <c r="S11" i="46" s="1"/>
  <c r="P11" i="46"/>
  <c r="K11" i="46"/>
  <c r="H11" i="46"/>
  <c r="E11" i="46"/>
  <c r="R10" i="46"/>
  <c r="Q10" i="46"/>
  <c r="S10" i="46" s="1"/>
  <c r="AO25" i="25" s="1"/>
  <c r="P10" i="46"/>
  <c r="K10" i="46"/>
  <c r="H10" i="46"/>
  <c r="E10" i="46"/>
  <c r="R9" i="46"/>
  <c r="Q9" i="46"/>
  <c r="S9" i="46" s="1"/>
  <c r="P9" i="46"/>
  <c r="K9" i="46"/>
  <c r="H9" i="46"/>
  <c r="E9" i="46"/>
  <c r="R6" i="46"/>
  <c r="Q6" i="46"/>
  <c r="S6" i="46" s="1"/>
  <c r="P6" i="46"/>
  <c r="K6" i="46"/>
  <c r="H6" i="46"/>
  <c r="E6" i="46"/>
  <c r="R5" i="46"/>
  <c r="Q5" i="46"/>
  <c r="S5" i="46" s="1"/>
  <c r="P5" i="46"/>
  <c r="K5" i="46"/>
  <c r="H5" i="46"/>
  <c r="E5" i="46"/>
  <c r="R4" i="46"/>
  <c r="Q4" i="46"/>
  <c r="S4" i="46" s="1"/>
  <c r="P4" i="46"/>
  <c r="K4" i="46"/>
  <c r="H4" i="46"/>
  <c r="E4" i="46"/>
  <c r="R16" i="44"/>
  <c r="Q16" i="44"/>
  <c r="S16" i="44" s="1"/>
  <c r="P16" i="44"/>
  <c r="K16" i="44"/>
  <c r="H16" i="44"/>
  <c r="E16" i="44"/>
  <c r="R15" i="44"/>
  <c r="Q15" i="44"/>
  <c r="P15" i="44"/>
  <c r="K15" i="44"/>
  <c r="H15" i="44"/>
  <c r="E15" i="44"/>
  <c r="R14" i="44"/>
  <c r="Q14" i="44"/>
  <c r="S14" i="44" s="1"/>
  <c r="P14" i="44"/>
  <c r="K14" i="44"/>
  <c r="H14" i="44"/>
  <c r="E14" i="44"/>
  <c r="R11" i="44"/>
  <c r="Q11" i="44"/>
  <c r="P11" i="44"/>
  <c r="K11" i="44"/>
  <c r="H11" i="44"/>
  <c r="E11" i="44"/>
  <c r="R10" i="44"/>
  <c r="Q10" i="44"/>
  <c r="S10" i="44" s="1"/>
  <c r="AO19" i="25" s="1"/>
  <c r="P10" i="44"/>
  <c r="K10" i="44"/>
  <c r="H10" i="44"/>
  <c r="E10" i="44"/>
  <c r="R9" i="44"/>
  <c r="Q9" i="44"/>
  <c r="P9" i="44"/>
  <c r="K9" i="44"/>
  <c r="H9" i="44"/>
  <c r="E9" i="44"/>
  <c r="R6" i="44"/>
  <c r="Q6" i="44"/>
  <c r="S6" i="44" s="1"/>
  <c r="P6" i="44"/>
  <c r="K6" i="44"/>
  <c r="H6" i="44"/>
  <c r="E6" i="44"/>
  <c r="R5" i="44"/>
  <c r="Q5" i="44"/>
  <c r="P5" i="44"/>
  <c r="K5" i="44"/>
  <c r="H5" i="44"/>
  <c r="E5" i="44"/>
  <c r="R4" i="44"/>
  <c r="Q4" i="44"/>
  <c r="S4" i="44" s="1"/>
  <c r="P4" i="44"/>
  <c r="K4" i="44"/>
  <c r="H4" i="44"/>
  <c r="E4" i="44"/>
  <c r="R16" i="53"/>
  <c r="Q16" i="53"/>
  <c r="S16" i="53" s="1"/>
  <c r="P16" i="53"/>
  <c r="K16" i="53"/>
  <c r="H16" i="53"/>
  <c r="E16" i="53"/>
  <c r="R15" i="53"/>
  <c r="Q15" i="53"/>
  <c r="S15" i="53" s="1"/>
  <c r="P15" i="53"/>
  <c r="K15" i="53"/>
  <c r="H15" i="53"/>
  <c r="E15" i="53"/>
  <c r="R14" i="53"/>
  <c r="Q14" i="53"/>
  <c r="S14" i="53" s="1"/>
  <c r="P14" i="53"/>
  <c r="K14" i="53"/>
  <c r="H14" i="53"/>
  <c r="E14" i="53"/>
  <c r="R11" i="53"/>
  <c r="Q11" i="53"/>
  <c r="S11" i="53" s="1"/>
  <c r="P11" i="53"/>
  <c r="K11" i="53"/>
  <c r="H11" i="53"/>
  <c r="E11" i="53"/>
  <c r="R10" i="53"/>
  <c r="Q10" i="53"/>
  <c r="S10" i="53" s="1"/>
  <c r="P10" i="53"/>
  <c r="K10" i="53"/>
  <c r="H10" i="53"/>
  <c r="E10" i="53"/>
  <c r="R9" i="53"/>
  <c r="Q9" i="53"/>
  <c r="S9" i="53" s="1"/>
  <c r="P9" i="53"/>
  <c r="K9" i="53"/>
  <c r="H9" i="53"/>
  <c r="E9" i="53"/>
  <c r="R6" i="53"/>
  <c r="Q6" i="53"/>
  <c r="S6" i="53" s="1"/>
  <c r="P6" i="53"/>
  <c r="K6" i="53"/>
  <c r="H6" i="53"/>
  <c r="E6" i="53"/>
  <c r="R5" i="53"/>
  <c r="Q5" i="53"/>
  <c r="S5" i="53" s="1"/>
  <c r="P5" i="53"/>
  <c r="K5" i="53"/>
  <c r="H5" i="53"/>
  <c r="E5" i="53"/>
  <c r="R4" i="53"/>
  <c r="Q4" i="53"/>
  <c r="S4" i="53" s="1"/>
  <c r="P4" i="53"/>
  <c r="K4" i="53"/>
  <c r="H4" i="53"/>
  <c r="E4" i="53"/>
  <c r="R16" i="51"/>
  <c r="Q16" i="51"/>
  <c r="P16" i="51"/>
  <c r="K16" i="51"/>
  <c r="H16" i="51"/>
  <c r="E16" i="51"/>
  <c r="R15" i="51"/>
  <c r="Q15" i="51"/>
  <c r="S15" i="51" s="1"/>
  <c r="P15" i="51"/>
  <c r="K15" i="51"/>
  <c r="H15" i="51"/>
  <c r="E15" i="51"/>
  <c r="R14" i="51"/>
  <c r="Q14" i="51"/>
  <c r="P14" i="51"/>
  <c r="K14" i="51"/>
  <c r="H14" i="51"/>
  <c r="E14" i="51"/>
  <c r="R11" i="51"/>
  <c r="Q11" i="51"/>
  <c r="S11" i="51" s="1"/>
  <c r="P11" i="51"/>
  <c r="K11" i="51"/>
  <c r="H11" i="51"/>
  <c r="E11" i="51"/>
  <c r="R10" i="51"/>
  <c r="Q10" i="51"/>
  <c r="P10" i="51"/>
  <c r="K10" i="51"/>
  <c r="H10" i="51"/>
  <c r="E10" i="51"/>
  <c r="R9" i="51"/>
  <c r="Q9" i="51"/>
  <c r="S9" i="51" s="1"/>
  <c r="P9" i="51"/>
  <c r="K9" i="51"/>
  <c r="H9" i="51"/>
  <c r="E9" i="51"/>
  <c r="R6" i="51"/>
  <c r="Q6" i="51"/>
  <c r="P6" i="51"/>
  <c r="K6" i="51"/>
  <c r="H6" i="51"/>
  <c r="E6" i="51"/>
  <c r="R5" i="51"/>
  <c r="Q5" i="51"/>
  <c r="S5" i="51" s="1"/>
  <c r="P5" i="51"/>
  <c r="K5" i="51"/>
  <c r="H5" i="51"/>
  <c r="E5" i="51"/>
  <c r="R4" i="51"/>
  <c r="Q4" i="51"/>
  <c r="P4" i="51"/>
  <c r="K4" i="51"/>
  <c r="H4" i="51"/>
  <c r="E4" i="51"/>
  <c r="R16" i="49"/>
  <c r="Q16" i="49"/>
  <c r="S16" i="49" s="1"/>
  <c r="P16" i="49"/>
  <c r="K16" i="49"/>
  <c r="H16" i="49"/>
  <c r="E16" i="49"/>
  <c r="R15" i="49"/>
  <c r="Q15" i="49"/>
  <c r="S15" i="49" s="1"/>
  <c r="P15" i="49"/>
  <c r="K15" i="49"/>
  <c r="H15" i="49"/>
  <c r="E15" i="49"/>
  <c r="R14" i="49"/>
  <c r="Q14" i="49"/>
  <c r="S14" i="49" s="1"/>
  <c r="P14" i="49"/>
  <c r="K14" i="49"/>
  <c r="H14" i="49"/>
  <c r="E14" i="49"/>
  <c r="R11" i="49"/>
  <c r="Q11" i="49"/>
  <c r="S11" i="49" s="1"/>
  <c r="P11" i="49"/>
  <c r="K11" i="49"/>
  <c r="H11" i="49"/>
  <c r="E11" i="49"/>
  <c r="R10" i="49"/>
  <c r="Q10" i="49"/>
  <c r="S10" i="49" s="1"/>
  <c r="P10" i="49"/>
  <c r="K10" i="49"/>
  <c r="H10" i="49"/>
  <c r="E10" i="49"/>
  <c r="R9" i="49"/>
  <c r="Q9" i="49"/>
  <c r="S9" i="49" s="1"/>
  <c r="P9" i="49"/>
  <c r="K9" i="49"/>
  <c r="H9" i="49"/>
  <c r="E9" i="49"/>
  <c r="R6" i="49"/>
  <c r="Q6" i="49"/>
  <c r="S6" i="49" s="1"/>
  <c r="P6" i="49"/>
  <c r="K6" i="49"/>
  <c r="H6" i="49"/>
  <c r="E6" i="49"/>
  <c r="R5" i="49"/>
  <c r="Q5" i="49"/>
  <c r="S5" i="49" s="1"/>
  <c r="P5" i="49"/>
  <c r="K5" i="49"/>
  <c r="H5" i="49"/>
  <c r="E5" i="49"/>
  <c r="R4" i="49"/>
  <c r="Q4" i="49"/>
  <c r="S4" i="49" s="1"/>
  <c r="P4" i="49"/>
  <c r="K4" i="49"/>
  <c r="H4" i="49"/>
  <c r="E4" i="49"/>
  <c r="R16" i="47"/>
  <c r="Q16" i="47"/>
  <c r="S16" i="47" s="1"/>
  <c r="P16" i="47"/>
  <c r="K16" i="47"/>
  <c r="H16" i="47"/>
  <c r="E16" i="47"/>
  <c r="R15" i="47"/>
  <c r="Q15" i="47"/>
  <c r="P15" i="47"/>
  <c r="K15" i="47"/>
  <c r="H15" i="47"/>
  <c r="E15" i="47"/>
  <c r="R14" i="47"/>
  <c r="Q14" i="47"/>
  <c r="S14" i="47" s="1"/>
  <c r="P14" i="47"/>
  <c r="K14" i="47"/>
  <c r="H14" i="47"/>
  <c r="E14" i="47"/>
  <c r="R11" i="47"/>
  <c r="Q11" i="47"/>
  <c r="P11" i="47"/>
  <c r="K11" i="47"/>
  <c r="H11" i="47"/>
  <c r="E11" i="47"/>
  <c r="R10" i="47"/>
  <c r="Q10" i="47"/>
  <c r="S10" i="47" s="1"/>
  <c r="P10" i="47"/>
  <c r="K10" i="47"/>
  <c r="H10" i="47"/>
  <c r="E10" i="47"/>
  <c r="R9" i="47"/>
  <c r="Q9" i="47"/>
  <c r="P9" i="47"/>
  <c r="K9" i="47"/>
  <c r="H9" i="47"/>
  <c r="E9" i="47"/>
  <c r="R6" i="47"/>
  <c r="Q6" i="47"/>
  <c r="S6" i="47" s="1"/>
  <c r="P6" i="47"/>
  <c r="K6" i="47"/>
  <c r="H6" i="47"/>
  <c r="E6" i="47"/>
  <c r="R5" i="47"/>
  <c r="Q5" i="47"/>
  <c r="P5" i="47"/>
  <c r="K5" i="47"/>
  <c r="H5" i="47"/>
  <c r="E5" i="47"/>
  <c r="R4" i="47"/>
  <c r="Q4" i="47"/>
  <c r="S4" i="47" s="1"/>
  <c r="P4" i="47"/>
  <c r="K4" i="47"/>
  <c r="H4" i="47"/>
  <c r="E4" i="47"/>
  <c r="R16" i="45"/>
  <c r="Q16" i="45"/>
  <c r="S16" i="45" s="1"/>
  <c r="P16" i="45"/>
  <c r="K16" i="45"/>
  <c r="H16" i="45"/>
  <c r="E16" i="45"/>
  <c r="R15" i="45"/>
  <c r="Q15" i="45"/>
  <c r="S15" i="45" s="1"/>
  <c r="AO23" i="25" s="1"/>
  <c r="P15" i="45"/>
  <c r="K15" i="45"/>
  <c r="H15" i="45"/>
  <c r="E15" i="45"/>
  <c r="R14" i="45"/>
  <c r="Q14" i="45"/>
  <c r="S14" i="45" s="1"/>
  <c r="P14" i="45"/>
  <c r="K14" i="45"/>
  <c r="H14" i="45"/>
  <c r="E14" i="45"/>
  <c r="R11" i="45"/>
  <c r="Q11" i="45"/>
  <c r="S11" i="45" s="1"/>
  <c r="P11" i="45"/>
  <c r="K11" i="45"/>
  <c r="H11" i="45"/>
  <c r="E11" i="45"/>
  <c r="R10" i="45"/>
  <c r="Q10" i="45"/>
  <c r="S10" i="45" s="1"/>
  <c r="P10" i="45"/>
  <c r="K10" i="45"/>
  <c r="H10" i="45"/>
  <c r="E10" i="45"/>
  <c r="R9" i="45"/>
  <c r="Q9" i="45"/>
  <c r="S9" i="45" s="1"/>
  <c r="P9" i="45"/>
  <c r="K9" i="45"/>
  <c r="H9" i="45"/>
  <c r="E9" i="45"/>
  <c r="R6" i="45"/>
  <c r="Q6" i="45"/>
  <c r="S6" i="45" s="1"/>
  <c r="P6" i="45"/>
  <c r="K6" i="45"/>
  <c r="H6" i="45"/>
  <c r="E6" i="45"/>
  <c r="R5" i="45"/>
  <c r="Q5" i="45"/>
  <c r="S5" i="45" s="1"/>
  <c r="AO21" i="25" s="1"/>
  <c r="P5" i="45"/>
  <c r="K5" i="45"/>
  <c r="H5" i="45"/>
  <c r="E5" i="45"/>
  <c r="R4" i="45"/>
  <c r="Q4" i="45"/>
  <c r="S4" i="45" s="1"/>
  <c r="P4" i="45"/>
  <c r="K4" i="45"/>
  <c r="H4" i="45"/>
  <c r="E4" i="45"/>
  <c r="R16" i="43"/>
  <c r="Q16" i="43"/>
  <c r="P16" i="43"/>
  <c r="K16" i="43"/>
  <c r="H16" i="43"/>
  <c r="E16" i="43"/>
  <c r="R15" i="43"/>
  <c r="Q15" i="43"/>
  <c r="S15" i="43" s="1"/>
  <c r="AO17" i="25" s="1"/>
  <c r="P15" i="43"/>
  <c r="K15" i="43"/>
  <c r="H15" i="43"/>
  <c r="E15" i="43"/>
  <c r="R14" i="43"/>
  <c r="Q14" i="43"/>
  <c r="P14" i="43"/>
  <c r="K14" i="43"/>
  <c r="H14" i="43"/>
  <c r="E14" i="43"/>
  <c r="R11" i="43"/>
  <c r="Q11" i="43"/>
  <c r="S11" i="43" s="1"/>
  <c r="P11" i="43"/>
  <c r="K11" i="43"/>
  <c r="H11" i="43"/>
  <c r="E11" i="43"/>
  <c r="R10" i="43"/>
  <c r="Q10" i="43"/>
  <c r="P10" i="43"/>
  <c r="K10" i="43"/>
  <c r="H10" i="43"/>
  <c r="E10" i="43"/>
  <c r="R9" i="43"/>
  <c r="Q9" i="43"/>
  <c r="S9" i="43" s="1"/>
  <c r="P9" i="43"/>
  <c r="K9" i="43"/>
  <c r="H9" i="43"/>
  <c r="E9" i="43"/>
  <c r="R6" i="43"/>
  <c r="Q6" i="43"/>
  <c r="P6" i="43"/>
  <c r="K6" i="43"/>
  <c r="H6" i="43"/>
  <c r="E6" i="43"/>
  <c r="R5" i="43"/>
  <c r="Q5" i="43"/>
  <c r="S5" i="43" s="1"/>
  <c r="AO15" i="25" s="1"/>
  <c r="P5" i="43"/>
  <c r="K5" i="43"/>
  <c r="H5" i="43"/>
  <c r="E5" i="43"/>
  <c r="R4" i="43"/>
  <c r="Q4" i="43"/>
  <c r="P4" i="43"/>
  <c r="K4" i="43"/>
  <c r="H4" i="43"/>
  <c r="E4" i="43"/>
  <c r="R16" i="42"/>
  <c r="Q16" i="42"/>
  <c r="S16" i="42" s="1"/>
  <c r="P16" i="42"/>
  <c r="K16" i="42"/>
  <c r="H16" i="42"/>
  <c r="E16" i="42"/>
  <c r="R15" i="42"/>
  <c r="Q15" i="42"/>
  <c r="S15" i="42" s="1"/>
  <c r="P15" i="42"/>
  <c r="K15" i="42"/>
  <c r="H15" i="42"/>
  <c r="E15" i="42"/>
  <c r="R14" i="42"/>
  <c r="Q14" i="42"/>
  <c r="S14" i="42" s="1"/>
  <c r="P14" i="42"/>
  <c r="K14" i="42"/>
  <c r="H14" i="42"/>
  <c r="E14" i="42"/>
  <c r="R11" i="42"/>
  <c r="Q11" i="42"/>
  <c r="S11" i="42" s="1"/>
  <c r="P11" i="42"/>
  <c r="K11" i="42"/>
  <c r="H11" i="42"/>
  <c r="E11" i="42"/>
  <c r="R10" i="42"/>
  <c r="Q10" i="42"/>
  <c r="S10" i="42" s="1"/>
  <c r="AO13" i="25" s="1"/>
  <c r="P10" i="42"/>
  <c r="K10" i="42"/>
  <c r="H10" i="42"/>
  <c r="E10" i="42"/>
  <c r="R9" i="42"/>
  <c r="Q9" i="42"/>
  <c r="S9" i="42" s="1"/>
  <c r="P9" i="42"/>
  <c r="K9" i="42"/>
  <c r="H9" i="42"/>
  <c r="E9" i="42"/>
  <c r="R6" i="42"/>
  <c r="Q6" i="42"/>
  <c r="S6" i="42" s="1"/>
  <c r="P6" i="42"/>
  <c r="K6" i="42"/>
  <c r="H6" i="42"/>
  <c r="E6" i="42"/>
  <c r="R5" i="42"/>
  <c r="Q5" i="42"/>
  <c r="S5" i="42" s="1"/>
  <c r="P5" i="42"/>
  <c r="K5" i="42"/>
  <c r="H5" i="42"/>
  <c r="E5" i="42"/>
  <c r="R4" i="42"/>
  <c r="Q4" i="42"/>
  <c r="S4" i="42" s="1"/>
  <c r="P4" i="42"/>
  <c r="K4" i="42"/>
  <c r="H4" i="42"/>
  <c r="E4" i="42"/>
  <c r="R16" i="41"/>
  <c r="Q16" i="41"/>
  <c r="S16" i="41" s="1"/>
  <c r="P16" i="41"/>
  <c r="K16" i="41"/>
  <c r="H16" i="41"/>
  <c r="E16" i="41"/>
  <c r="R15" i="41"/>
  <c r="Q15" i="41"/>
  <c r="P15" i="41"/>
  <c r="K15" i="41"/>
  <c r="H15" i="41"/>
  <c r="E15" i="41"/>
  <c r="R14" i="41"/>
  <c r="Q14" i="41"/>
  <c r="S14" i="41" s="1"/>
  <c r="P14" i="41"/>
  <c r="K14" i="41"/>
  <c r="H14" i="41"/>
  <c r="E14" i="41"/>
  <c r="R11" i="41"/>
  <c r="Q11" i="41"/>
  <c r="P11" i="41"/>
  <c r="K11" i="41"/>
  <c r="H11" i="41"/>
  <c r="E11" i="41"/>
  <c r="R10" i="41"/>
  <c r="Q10" i="41"/>
  <c r="S10" i="41" s="1"/>
  <c r="P10" i="41"/>
  <c r="K10" i="41"/>
  <c r="H10" i="41"/>
  <c r="E10" i="41"/>
  <c r="R9" i="41"/>
  <c r="Q9" i="41"/>
  <c r="P9" i="41"/>
  <c r="K9" i="41"/>
  <c r="H9" i="41"/>
  <c r="E9" i="41"/>
  <c r="R6" i="41"/>
  <c r="Q6" i="41"/>
  <c r="S6" i="41" s="1"/>
  <c r="P6" i="41"/>
  <c r="K6" i="41"/>
  <c r="H6" i="41"/>
  <c r="E6" i="41"/>
  <c r="R5" i="41"/>
  <c r="Q5" i="41"/>
  <c r="P5" i="41"/>
  <c r="K5" i="41"/>
  <c r="H5" i="41"/>
  <c r="E5" i="41"/>
  <c r="R4" i="41"/>
  <c r="Q4" i="41"/>
  <c r="S4" i="41" s="1"/>
  <c r="P4" i="41"/>
  <c r="K4" i="41"/>
  <c r="H4" i="41"/>
  <c r="E4" i="41"/>
  <c r="R16" i="40"/>
  <c r="Q16" i="40"/>
  <c r="S16" i="40" s="1"/>
  <c r="P16" i="40"/>
  <c r="K16" i="40"/>
  <c r="H16" i="40"/>
  <c r="E16" i="40"/>
  <c r="R15" i="40"/>
  <c r="Q15" i="40"/>
  <c r="S15" i="40" s="1"/>
  <c r="P15" i="40"/>
  <c r="K15" i="40"/>
  <c r="H15" i="40"/>
  <c r="E15" i="40"/>
  <c r="R14" i="40"/>
  <c r="Q14" i="40"/>
  <c r="S14" i="40" s="1"/>
  <c r="P14" i="40"/>
  <c r="K14" i="40"/>
  <c r="H14" i="40"/>
  <c r="E14" i="40"/>
  <c r="R11" i="40"/>
  <c r="Q11" i="40"/>
  <c r="S11" i="40" s="1"/>
  <c r="P11" i="40"/>
  <c r="K11" i="40"/>
  <c r="H11" i="40"/>
  <c r="E11" i="40"/>
  <c r="R10" i="40"/>
  <c r="Q10" i="40"/>
  <c r="S10" i="40" s="1"/>
  <c r="P10" i="40"/>
  <c r="K10" i="40"/>
  <c r="H10" i="40"/>
  <c r="E10" i="40"/>
  <c r="R9" i="40"/>
  <c r="Q9" i="40"/>
  <c r="S9" i="40" s="1"/>
  <c r="P9" i="40"/>
  <c r="K9" i="40"/>
  <c r="H9" i="40"/>
  <c r="E9" i="40"/>
  <c r="R6" i="40"/>
  <c r="Q6" i="40"/>
  <c r="S6" i="40" s="1"/>
  <c r="P6" i="40"/>
  <c r="K6" i="40"/>
  <c r="H6" i="40"/>
  <c r="E6" i="40"/>
  <c r="R5" i="40"/>
  <c r="Q5" i="40"/>
  <c r="S5" i="40" s="1"/>
  <c r="P5" i="40"/>
  <c r="K5" i="40"/>
  <c r="H5" i="40"/>
  <c r="E5" i="40"/>
  <c r="R4" i="40"/>
  <c r="Q4" i="40"/>
  <c r="S4" i="40" s="1"/>
  <c r="P4" i="40"/>
  <c r="K4" i="40"/>
  <c r="H4" i="40"/>
  <c r="E4" i="40"/>
  <c r="S5" i="41" l="1"/>
  <c r="AO9" i="25" s="1"/>
  <c r="S9" i="41"/>
  <c r="S11" i="41"/>
  <c r="S15" i="41"/>
  <c r="AO11" i="25" s="1"/>
  <c r="S4" i="43"/>
  <c r="S6" i="43"/>
  <c r="S10" i="43"/>
  <c r="S14" i="43"/>
  <c r="S16" i="43"/>
  <c r="S5" i="47"/>
  <c r="AO27" i="25" s="1"/>
  <c r="S9" i="47"/>
  <c r="S11" i="47"/>
  <c r="S15" i="47"/>
  <c r="AO29" i="25" s="1"/>
  <c r="S4" i="51"/>
  <c r="S6" i="51"/>
  <c r="S10" i="51"/>
  <c r="S14" i="51"/>
  <c r="S16" i="51"/>
  <c r="S5" i="44"/>
  <c r="S9" i="44"/>
  <c r="S11" i="44"/>
  <c r="S15" i="44"/>
  <c r="S4" i="48"/>
  <c r="S6" i="48"/>
  <c r="S10" i="48"/>
  <c r="AO31" i="25" s="1"/>
  <c r="S14" i="48"/>
  <c r="S16" i="48"/>
  <c r="S5" i="52"/>
  <c r="S9" i="52"/>
  <c r="S11" i="52"/>
  <c r="S15" i="52"/>
  <c r="S15" i="48"/>
  <c r="AO32" i="25" s="1"/>
  <c r="B1" i="40"/>
  <c r="A2" i="40" s="1"/>
  <c r="A7" i="40" s="1"/>
  <c r="A12" i="40" s="1"/>
  <c r="B1" i="41" l="1"/>
  <c r="A2" i="41" s="1"/>
  <c r="A7" i="41" s="1"/>
  <c r="A12" i="41" s="1"/>
  <c r="E14" i="1"/>
  <c r="H14" i="1"/>
  <c r="K14" i="1"/>
  <c r="P14" i="1"/>
  <c r="Q14" i="1"/>
  <c r="R14" i="1"/>
  <c r="E15" i="1"/>
  <c r="H15" i="1"/>
  <c r="K15" i="1"/>
  <c r="P15" i="1"/>
  <c r="Q15" i="1"/>
  <c r="R15" i="1"/>
  <c r="E16" i="1"/>
  <c r="H16" i="1"/>
  <c r="K16" i="1"/>
  <c r="P16" i="1"/>
  <c r="Q16" i="1"/>
  <c r="R16" i="1"/>
  <c r="E9" i="1"/>
  <c r="H9" i="1"/>
  <c r="K9" i="1"/>
  <c r="P9" i="1"/>
  <c r="Q9" i="1"/>
  <c r="R9" i="1"/>
  <c r="E10" i="1"/>
  <c r="H10" i="1"/>
  <c r="K10" i="1"/>
  <c r="P10" i="1"/>
  <c r="Q10" i="1"/>
  <c r="R10" i="1"/>
  <c r="E11" i="1"/>
  <c r="H11" i="1"/>
  <c r="K11" i="1"/>
  <c r="P11" i="1"/>
  <c r="Q11" i="1"/>
  <c r="R11" i="1"/>
  <c r="Q5" i="1"/>
  <c r="R5" i="1"/>
  <c r="Q6" i="1"/>
  <c r="R6" i="1"/>
  <c r="R4" i="1"/>
  <c r="Q4" i="1"/>
  <c r="B1" i="42" l="1"/>
  <c r="A2" i="42" s="1"/>
  <c r="A7" i="42" s="1"/>
  <c r="A12" i="42" s="1"/>
  <c r="S10" i="1"/>
  <c r="AO4" i="25" s="1"/>
  <c r="S9" i="1"/>
  <c r="S16" i="1"/>
  <c r="S11" i="1"/>
  <c r="S15" i="1"/>
  <c r="AO5" i="25" s="1"/>
  <c r="S14" i="1"/>
  <c r="A2" i="1"/>
  <c r="A7" i="1" s="1"/>
  <c r="A12" i="1" s="1"/>
  <c r="E4" i="1"/>
  <c r="H4" i="1"/>
  <c r="K4" i="1"/>
  <c r="P4" i="1"/>
  <c r="S4" i="1"/>
  <c r="E5" i="1"/>
  <c r="H5" i="1"/>
  <c r="K5" i="1"/>
  <c r="P5" i="1"/>
  <c r="S5" i="1"/>
  <c r="AO3" i="25" s="1"/>
  <c r="E6" i="1"/>
  <c r="H6" i="1"/>
  <c r="K6" i="1"/>
  <c r="P6" i="1"/>
  <c r="S6" i="1"/>
  <c r="B1" i="43" l="1"/>
  <c r="A2" i="43" s="1"/>
  <c r="A7" i="43" s="1"/>
  <c r="A12" i="43" s="1"/>
  <c r="B1" i="44" l="1"/>
  <c r="A2" i="44" s="1"/>
  <c r="A7" i="44" s="1"/>
  <c r="A12" i="44" s="1"/>
  <c r="B1" i="45" l="1"/>
  <c r="A2" i="45" s="1"/>
  <c r="A7" i="45" s="1"/>
  <c r="A12" i="45" s="1"/>
  <c r="B1" i="46" l="1"/>
  <c r="A2" i="46" s="1"/>
  <c r="A7" i="46" s="1"/>
  <c r="A12" i="46" s="1"/>
  <c r="B1" i="47" l="1"/>
  <c r="A2" i="47" s="1"/>
  <c r="A7" i="47" s="1"/>
  <c r="A12" i="47" s="1"/>
  <c r="B1" i="48" l="1"/>
  <c r="A2" i="48" s="1"/>
  <c r="A7" i="48" s="1"/>
  <c r="A12" i="48" s="1"/>
  <c r="B1" i="49" l="1"/>
  <c r="A2" i="49" s="1"/>
  <c r="A7" i="49" s="1"/>
  <c r="A12" i="49" s="1"/>
  <c r="B1" i="50" l="1"/>
  <c r="A2" i="50" s="1"/>
  <c r="A7" i="50" s="1"/>
  <c r="A12" i="50" s="1"/>
  <c r="B1" i="51" l="1"/>
  <c r="A2" i="51" s="1"/>
  <c r="A7" i="51" s="1"/>
  <c r="A12" i="51" s="1"/>
  <c r="B1" i="52" l="1"/>
  <c r="A2" i="52" s="1"/>
  <c r="A7" i="52" s="1"/>
  <c r="A12" i="52" s="1"/>
  <c r="B1" i="53" l="1"/>
  <c r="A2" i="53" s="1"/>
  <c r="A7" i="53" s="1"/>
  <c r="A12" i="53" s="1"/>
  <c r="B1" i="54" l="1"/>
  <c r="A2" i="54" s="1"/>
  <c r="A7" i="54" s="1"/>
  <c r="A12" i="54" s="1"/>
</calcChain>
</file>

<file path=xl/sharedStrings.xml><?xml version="1.0" encoding="utf-8"?>
<sst xmlns="http://schemas.openxmlformats.org/spreadsheetml/2006/main" count="1633" uniqueCount="91">
  <si>
    <t>Exercise</t>
  </si>
  <si>
    <t>Weight</t>
  </si>
  <si>
    <t>Total</t>
  </si>
  <si>
    <t>Notes</t>
  </si>
  <si>
    <t>Set 1</t>
  </si>
  <si>
    <t>Set 2</t>
  </si>
  <si>
    <t>Set 3</t>
  </si>
  <si>
    <t>Set 4</t>
  </si>
  <si>
    <t>Bench Press</t>
  </si>
  <si>
    <t>Sets x Reps</t>
  </si>
  <si>
    <t>Reps</t>
  </si>
  <si>
    <t>wday1</t>
  </si>
  <si>
    <t>wday2</t>
  </si>
  <si>
    <t>wday3</t>
  </si>
  <si>
    <t>wday4</t>
  </si>
  <si>
    <t>wday5</t>
  </si>
  <si>
    <t>wday6</t>
  </si>
  <si>
    <t>wday7</t>
  </si>
  <si>
    <t>wday8</t>
  </si>
  <si>
    <t>wday9</t>
  </si>
  <si>
    <t>wday10</t>
  </si>
  <si>
    <t>wday11</t>
  </si>
  <si>
    <t>wday12</t>
  </si>
  <si>
    <t>wday13</t>
  </si>
  <si>
    <t>wday14</t>
  </si>
  <si>
    <t>wday15</t>
  </si>
  <si>
    <t>wday16</t>
  </si>
  <si>
    <t>wday17</t>
  </si>
  <si>
    <t>wday18</t>
  </si>
  <si>
    <t>wday19</t>
  </si>
  <si>
    <t>wday20</t>
  </si>
  <si>
    <t>wday21</t>
  </si>
  <si>
    <t>wday22</t>
  </si>
  <si>
    <t>wday23</t>
  </si>
  <si>
    <t>wday24</t>
  </si>
  <si>
    <t>wday25</t>
  </si>
  <si>
    <t>wday26</t>
  </si>
  <si>
    <t>wday27</t>
  </si>
  <si>
    <t>wday28</t>
  </si>
  <si>
    <t>wday29</t>
  </si>
  <si>
    <t>wday30</t>
  </si>
  <si>
    <t>wday31</t>
  </si>
  <si>
    <t>wday32</t>
  </si>
  <si>
    <t>wday33</t>
  </si>
  <si>
    <t>wday34</t>
  </si>
  <si>
    <t>wday35</t>
  </si>
  <si>
    <t>wday36</t>
  </si>
  <si>
    <t>wday37</t>
  </si>
  <si>
    <t>wday38</t>
  </si>
  <si>
    <t>wday39</t>
  </si>
  <si>
    <t>wday40</t>
  </si>
  <si>
    <t>wday41</t>
  </si>
  <si>
    <t>wday42</t>
  </si>
  <si>
    <t>wday43</t>
  </si>
  <si>
    <t>wday44</t>
  </si>
  <si>
    <t>wday45</t>
  </si>
  <si>
    <t>wday46</t>
  </si>
  <si>
    <t>wday47</t>
  </si>
  <si>
    <t>wday48</t>
  </si>
  <si>
    <t>Week 1</t>
  </si>
  <si>
    <t>Select an exercise from the drop-down --&gt;</t>
  </si>
  <si>
    <t>Progress Tracking</t>
  </si>
  <si>
    <t>Volume</t>
  </si>
  <si>
    <t>Total Volume</t>
  </si>
  <si>
    <t xml:space="preserve">Week starting: 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</si>
  <si>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</si>
  <si>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</si>
  <si>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</si>
  <si>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</si>
  <si>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</si>
  <si>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</si>
  <si>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</si>
  <si>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</si>
  <si>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</si>
  <si>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</si>
  <si>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</si>
  <si>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</si>
  <si>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</si>
  <si>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</si>
  <si>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Set 5</t>
  </si>
  <si>
    <t>Week 16</t>
  </si>
  <si>
    <t>Deadlift</t>
  </si>
  <si>
    <t>Overhead Press</t>
  </si>
  <si>
    <t>Workout A</t>
  </si>
  <si>
    <t>Workout B</t>
  </si>
  <si>
    <t>Low Bar Squat</t>
  </si>
  <si>
    <t>Power clean</t>
  </si>
  <si>
    <t>3 x 5</t>
  </si>
  <si>
    <t>1 x 5</t>
  </si>
  <si>
    <t>5 x 3</t>
  </si>
  <si>
    <t xml:space="preserve">Week starting: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</si>
</sst>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m/d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294A71"/>
        <bgColor indexed="64"/>
      </patternFill>
    </fill>
    <fill>
      <patternFill patternType="solid">
        <fgColor rgb="FFDADADE"/>
        <bgColor indexed="64"/>
      </patternFill>
    </fill>
    <fill>
      <patternFill patternType="solid">
        <fgColor rgb="FFCFCFD6"/>
        <bgColor indexed="64"/>
      </patternFill>
    </fill>
    <fill>
      <patternFill patternType="solid">
        <fgColor rgb="FFC4C4D1"/>
        <bgColor indexed="64"/>
      </patternFill>
    </fill>
    <fill>
      <patternFill patternType="solid">
        <fgColor rgb="FFC5C5D0"/>
        <bgColor indexed="64"/>
      </patternFill>
    </fill>
    <fill>
      <patternFill patternType="solid">
        <fgColor rgb="FFBCBCC7"/>
        <bgColor indexed="64"/>
      </patternFill>
    </fill>
    <fill>
      <patternFill patternType="solid">
        <fgColor rgb="FFB5B5C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0" fillId="5" borderId="13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0" fillId="5" borderId="19" xfId="0" applyNumberFormat="1" applyFill="1" applyBorder="1" applyAlignment="1">
      <alignment horizontal="center"/>
    </xf>
    <xf numFmtId="3" fontId="0" fillId="5" borderId="22" xfId="0" applyNumberFormat="1" applyFill="1" applyBorder="1" applyAlignment="1">
      <alignment horizontal="center"/>
    </xf>
    <xf numFmtId="3" fontId="0" fillId="5" borderId="20" xfId="0" applyNumberForma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0" fillId="5" borderId="17" xfId="0" applyNumberFormat="1" applyFill="1" applyBorder="1" applyAlignment="1">
      <alignment horizontal="center"/>
    </xf>
    <xf numFmtId="3" fontId="0" fillId="5" borderId="21" xfId="0" applyNumberFormat="1" applyFill="1" applyBorder="1" applyAlignment="1">
      <alignment horizontal="center"/>
    </xf>
    <xf numFmtId="0" fontId="2" fillId="2" borderId="27" xfId="0" applyFont="1" applyFill="1" applyBorder="1"/>
    <xf numFmtId="0" fontId="0" fillId="6" borderId="9" xfId="0" applyFill="1" applyBorder="1"/>
    <xf numFmtId="0" fontId="0" fillId="6" borderId="23" xfId="0" applyFill="1" applyBorder="1"/>
    <xf numFmtId="0" fontId="0" fillId="6" borderId="12" xfId="0" applyFill="1" applyBorder="1"/>
    <xf numFmtId="0" fontId="0" fillId="6" borderId="24" xfId="0" applyFill="1" applyBorder="1"/>
    <xf numFmtId="0" fontId="0" fillId="6" borderId="25" xfId="0" applyFill="1" applyBorder="1"/>
    <xf numFmtId="14" fontId="5" fillId="3" borderId="32" xfId="0" applyNumberFormat="1" applyFont="1" applyFill="1" applyBorder="1"/>
    <xf numFmtId="0" fontId="6" fillId="7" borderId="29" xfId="0" applyFont="1" applyFill="1" applyBorder="1" applyAlignment="1">
      <alignment horizontal="right"/>
    </xf>
    <xf numFmtId="165" fontId="6" fillId="7" borderId="34" xfId="0" applyNumberFormat="1" applyFont="1" applyFill="1" applyBorder="1" applyAlignment="1">
      <alignment horizontal="left"/>
    </xf>
    <xf numFmtId="3" fontId="0" fillId="8" borderId="9" xfId="0" applyNumberFormat="1" applyFill="1" applyBorder="1" applyAlignment="1">
      <alignment horizontal="center"/>
    </xf>
    <xf numFmtId="3" fontId="0" fillId="8" borderId="10" xfId="0" applyNumberFormat="1" applyFill="1" applyBorder="1" applyAlignment="1">
      <alignment horizontal="center"/>
    </xf>
    <xf numFmtId="3" fontId="0" fillId="8" borderId="11" xfId="0" applyNumberFormat="1" applyFill="1" applyBorder="1" applyAlignment="1">
      <alignment horizontal="center"/>
    </xf>
    <xf numFmtId="3" fontId="0" fillId="8" borderId="12" xfId="0" applyNumberFormat="1" applyFill="1" applyBorder="1" applyAlignment="1">
      <alignment horizontal="center"/>
    </xf>
    <xf numFmtId="3" fontId="0" fillId="8" borderId="13" xfId="0" applyNumberFormat="1" applyFill="1" applyBorder="1" applyAlignment="1">
      <alignment horizontal="center"/>
    </xf>
    <xf numFmtId="3" fontId="0" fillId="8" borderId="14" xfId="0" applyNumberFormat="1" applyFill="1" applyBorder="1" applyAlignment="1">
      <alignment horizontal="center"/>
    </xf>
    <xf numFmtId="3" fontId="0" fillId="8" borderId="15" xfId="0" applyNumberFormat="1" applyFill="1" applyBorder="1" applyAlignment="1">
      <alignment horizontal="center"/>
    </xf>
    <xf numFmtId="3" fontId="0" fillId="8" borderId="16" xfId="0" applyNumberFormat="1" applyFill="1" applyBorder="1" applyAlignment="1">
      <alignment horizontal="center"/>
    </xf>
    <xf numFmtId="3" fontId="0" fillId="8" borderId="17" xfId="0" applyNumberFormat="1" applyFill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0" fillId="9" borderId="10" xfId="0" applyNumberFormat="1" applyFill="1" applyBorder="1" applyAlignment="1">
      <alignment horizontal="center"/>
    </xf>
    <xf numFmtId="3" fontId="0" fillId="9" borderId="11" xfId="0" applyNumberFormat="1" applyFill="1" applyBorder="1" applyAlignment="1">
      <alignment horizontal="center"/>
    </xf>
    <xf numFmtId="3" fontId="0" fillId="9" borderId="12" xfId="0" applyNumberFormat="1" applyFill="1" applyBorder="1" applyAlignment="1">
      <alignment horizontal="center"/>
    </xf>
    <xf numFmtId="3" fontId="0" fillId="9" borderId="13" xfId="0" applyNumberFormat="1" applyFill="1" applyBorder="1" applyAlignment="1">
      <alignment horizontal="center"/>
    </xf>
    <xf numFmtId="3" fontId="0" fillId="9" borderId="14" xfId="0" applyNumberFormat="1" applyFill="1" applyBorder="1" applyAlignment="1">
      <alignment horizontal="center"/>
    </xf>
    <xf numFmtId="3" fontId="0" fillId="9" borderId="15" xfId="0" applyNumberFormat="1" applyFill="1" applyBorder="1" applyAlignment="1">
      <alignment horizontal="center"/>
    </xf>
    <xf numFmtId="3" fontId="0" fillId="9" borderId="16" xfId="0" applyNumberFormat="1" applyFill="1" applyBorder="1" applyAlignment="1">
      <alignment horizontal="center"/>
    </xf>
    <xf numFmtId="3" fontId="0" fillId="9" borderId="17" xfId="0" applyNumberFormat="1" applyFill="1" applyBorder="1" applyAlignment="1">
      <alignment horizontal="center"/>
    </xf>
    <xf numFmtId="3" fontId="0" fillId="10" borderId="11" xfId="0" applyNumberFormat="1" applyFill="1" applyBorder="1" applyAlignment="1">
      <alignment horizontal="center"/>
    </xf>
    <xf numFmtId="3" fontId="0" fillId="10" borderId="14" xfId="0" applyNumberFormat="1" applyFill="1" applyBorder="1" applyAlignment="1">
      <alignment horizontal="center"/>
    </xf>
    <xf numFmtId="3" fontId="0" fillId="10" borderId="17" xfId="0" applyNumberFormat="1" applyFill="1" applyBorder="1" applyAlignment="1">
      <alignment horizontal="center"/>
    </xf>
    <xf numFmtId="3" fontId="0" fillId="11" borderId="9" xfId="0" applyNumberFormat="1" applyFill="1" applyBorder="1" applyAlignment="1">
      <alignment horizontal="center"/>
    </xf>
    <xf numFmtId="3" fontId="0" fillId="11" borderId="10" xfId="0" applyNumberFormat="1" applyFill="1" applyBorder="1" applyAlignment="1">
      <alignment horizontal="center"/>
    </xf>
    <xf numFmtId="3" fontId="0" fillId="11" borderId="12" xfId="0" applyNumberFormat="1" applyFill="1" applyBorder="1" applyAlignment="1">
      <alignment horizontal="center"/>
    </xf>
    <xf numFmtId="3" fontId="0" fillId="11" borderId="13" xfId="0" applyNumberFormat="1" applyFill="1" applyBorder="1" applyAlignment="1">
      <alignment horizontal="center"/>
    </xf>
    <xf numFmtId="3" fontId="0" fillId="12" borderId="12" xfId="0" applyNumberFormat="1" applyFill="1" applyBorder="1" applyAlignment="1">
      <alignment horizontal="center"/>
    </xf>
    <xf numFmtId="3" fontId="0" fillId="12" borderId="13" xfId="0" applyNumberFormat="1" applyFill="1" applyBorder="1" applyAlignment="1">
      <alignment horizontal="center"/>
    </xf>
    <xf numFmtId="3" fontId="0" fillId="13" borderId="9" xfId="0" applyNumberFormat="1" applyFill="1" applyBorder="1" applyAlignment="1">
      <alignment horizontal="center"/>
    </xf>
    <xf numFmtId="3" fontId="0" fillId="13" borderId="10" xfId="0" applyNumberFormat="1" applyFill="1" applyBorder="1" applyAlignment="1">
      <alignment horizontal="center"/>
    </xf>
    <xf numFmtId="3" fontId="0" fillId="13" borderId="11" xfId="0" applyNumberFormat="1" applyFill="1" applyBorder="1" applyAlignment="1">
      <alignment horizontal="center"/>
    </xf>
    <xf numFmtId="3" fontId="0" fillId="13" borderId="14" xfId="0" applyNumberFormat="1" applyFill="1" applyBorder="1" applyAlignment="1">
      <alignment horizontal="center"/>
    </xf>
    <xf numFmtId="3" fontId="0" fillId="11" borderId="15" xfId="0" applyNumberFormat="1" applyFill="1" applyBorder="1" applyAlignment="1">
      <alignment horizontal="center"/>
    </xf>
    <xf numFmtId="3" fontId="0" fillId="11" borderId="16" xfId="0" applyNumberFormat="1" applyFill="1" applyBorder="1" applyAlignment="1">
      <alignment horizontal="center"/>
    </xf>
    <xf numFmtId="3" fontId="0" fillId="12" borderId="15" xfId="0" applyNumberFormat="1" applyFill="1" applyBorder="1" applyAlignment="1">
      <alignment horizontal="center"/>
    </xf>
    <xf numFmtId="3" fontId="0" fillId="12" borderId="16" xfId="0" applyNumberFormat="1" applyFill="1" applyBorder="1" applyAlignment="1">
      <alignment horizontal="center"/>
    </xf>
    <xf numFmtId="3" fontId="0" fillId="13" borderId="35" xfId="0" applyNumberFormat="1" applyFill="1" applyBorder="1" applyAlignment="1">
      <alignment horizontal="center"/>
    </xf>
    <xf numFmtId="3" fontId="0" fillId="13" borderId="36" xfId="0" applyNumberFormat="1" applyFill="1" applyBorder="1" applyAlignment="1">
      <alignment horizontal="center"/>
    </xf>
    <xf numFmtId="3" fontId="0" fillId="13" borderId="17" xfId="0" applyNumberFormat="1" applyFill="1" applyBorder="1" applyAlignment="1">
      <alignment horizontal="center"/>
    </xf>
    <xf numFmtId="0" fontId="0" fillId="6" borderId="15" xfId="0" applyFill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164" fontId="6" fillId="7" borderId="8" xfId="0" applyNumberFormat="1" applyFont="1" applyFill="1" applyBorder="1" applyAlignment="1">
      <alignment horizontal="center"/>
    </xf>
    <xf numFmtId="164" fontId="6" fillId="7" borderId="0" xfId="0" applyNumberFormat="1" applyFont="1" applyFill="1" applyBorder="1" applyAlignment="1">
      <alignment horizontal="center"/>
    </xf>
    <xf numFmtId="164" fontId="6" fillId="7" borderId="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6" fillId="7" borderId="30" xfId="0" applyNumberFormat="1" applyFont="1" applyFill="1" applyBorder="1" applyAlignment="1">
      <alignment horizontal="center"/>
    </xf>
    <xf numFmtId="164" fontId="6" fillId="7" borderId="33" xfId="0" applyNumberFormat="1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164" fontId="1" fillId="4" borderId="7" xfId="0" applyNumberFormat="1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5B5C1"/>
      <color rgb="FFBCBCC7"/>
      <color rgb="FFC5C5D0"/>
      <color rgb="FFBBBBC7"/>
      <color rgb="FFBCBCC9"/>
      <color rgb="FFC4C4D1"/>
      <color rgb="FFCFCFD6"/>
      <color rgb="FFDADADE"/>
      <color rgb="FFC2C2CD"/>
      <color rgb="FFC8C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'Track Progress'!$D$2</c:f>
          <c:strCache>
            <c:ptCount val="1"/>
            <c:pt idx="0">
              <c:v>Bench Press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'Track Progress'!$AO$3:$AO$50</c:f>
              <c:numCache>
                <c:formatCode>General</c:formatCode>
                <c:ptCount val="48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  <c:pt idx="6">
                  <c:v>0</c:v>
                </c:pt>
                <c:pt idx="7">
                  <c:v>#N/A</c:v>
                </c:pt>
                <c:pt idx="8">
                  <c:v>0</c:v>
                </c:pt>
                <c:pt idx="9">
                  <c:v>#N/A</c:v>
                </c:pt>
                <c:pt idx="10">
                  <c:v>0</c:v>
                </c:pt>
                <c:pt idx="11">
                  <c:v>#N/A</c:v>
                </c:pt>
                <c:pt idx="12">
                  <c:v>0</c:v>
                </c:pt>
                <c:pt idx="13">
                  <c:v>#N/A</c:v>
                </c:pt>
                <c:pt idx="14">
                  <c:v>0</c:v>
                </c:pt>
                <c:pt idx="15">
                  <c:v>#N/A</c:v>
                </c:pt>
                <c:pt idx="16">
                  <c:v>0</c:v>
                </c:pt>
                <c:pt idx="17">
                  <c:v>#N/A</c:v>
                </c:pt>
                <c:pt idx="18">
                  <c:v>0</c:v>
                </c:pt>
                <c:pt idx="19">
                  <c:v>#N/A</c:v>
                </c:pt>
                <c:pt idx="20">
                  <c:v>0</c:v>
                </c:pt>
                <c:pt idx="21">
                  <c:v>#N/A</c:v>
                </c:pt>
                <c:pt idx="22">
                  <c:v>0</c:v>
                </c:pt>
                <c:pt idx="23">
                  <c:v>#N/A</c:v>
                </c:pt>
                <c:pt idx="24">
                  <c:v>0</c:v>
                </c:pt>
                <c:pt idx="25">
                  <c:v>#N/A</c:v>
                </c:pt>
                <c:pt idx="26">
                  <c:v>0</c:v>
                </c:pt>
                <c:pt idx="27">
                  <c:v>#N/A</c:v>
                </c:pt>
                <c:pt idx="28">
                  <c:v>0</c:v>
                </c:pt>
                <c:pt idx="29">
                  <c:v>#N/A</c:v>
                </c:pt>
                <c:pt idx="30">
                  <c:v>0</c:v>
                </c:pt>
                <c:pt idx="31">
                  <c:v>#N/A</c:v>
                </c:pt>
                <c:pt idx="32">
                  <c:v>0</c:v>
                </c:pt>
                <c:pt idx="33">
                  <c:v>#N/A</c:v>
                </c:pt>
                <c:pt idx="34">
                  <c:v>0</c:v>
                </c:pt>
                <c:pt idx="35">
                  <c:v>#N/A</c:v>
                </c:pt>
                <c:pt idx="36">
                  <c:v>0</c:v>
                </c:pt>
                <c:pt idx="37">
                  <c:v>#N/A</c:v>
                </c:pt>
                <c:pt idx="38">
                  <c:v>0</c:v>
                </c:pt>
                <c:pt idx="39">
                  <c:v>#N/A</c:v>
                </c:pt>
                <c:pt idx="40">
                  <c:v>0</c:v>
                </c:pt>
                <c:pt idx="41">
                  <c:v>#N/A</c:v>
                </c:pt>
                <c:pt idx="42">
                  <c:v>0</c:v>
                </c:pt>
                <c:pt idx="43">
                  <c:v>#N/A</c:v>
                </c:pt>
                <c:pt idx="44">
                  <c:v>0</c:v>
                </c:pt>
                <c:pt idx="45">
                  <c:v>#N/A</c:v>
                </c:pt>
                <c:pt idx="46">
                  <c:v>0</c:v>
                </c:pt>
                <c:pt idx="4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B-4A83-83A6-95059687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9636672"/>
        <c:axId val="176209288"/>
        <c:axId val="0"/>
      </c:bar3DChart>
      <c:catAx>
        <c:axId val="239636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Workout session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4740906992925098"/>
              <c:y val="0.923760244255182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09288"/>
        <c:crosses val="autoZero"/>
        <c:auto val="1"/>
        <c:lblAlgn val="ctr"/>
        <c:lblOffset val="100"/>
        <c:noMultiLvlLbl val="0"/>
      </c:catAx>
      <c:valAx>
        <c:axId val="17620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Traning volume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63667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0"/>
    <c:dispBlanksAs val="gap"/>
    <c:showDLblsOverMax val="0"/>
  </c:chart>
  <c:spPr>
    <a:gradFill>
      <a:gsLst>
        <a:gs pos="0">
          <a:schemeClr val="accent1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20</xdr:col>
      <xdr:colOff>19050</xdr:colOff>
      <xdr:row>26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C2:F11"/>
  <sheetViews>
    <sheetView workbookViewId="0">
      <selection activeCell="D18" sqref="D18"/>
    </sheetView>
  </sheetViews>
  <sheetFormatPr defaultRowHeight="14.4" x14ac:dyDescent="0.3"/>
  <cols>
    <col min="1" max="1" width="11.6640625" bestFit="1" customWidth="1"/>
    <col min="2" max="2" width="23.44140625" bestFit="1" customWidth="1"/>
    <col min="3" max="3" width="34.5546875" bestFit="1" customWidth="1"/>
    <col min="4" max="4" width="27.44140625" bestFit="1" customWidth="1"/>
    <col min="5" max="5" width="35.5546875" bestFit="1" customWidth="1"/>
    <col min="6" max="6" width="25.109375" bestFit="1" customWidth="1"/>
    <col min="7" max="7" width="17.6640625" bestFit="1" customWidth="1"/>
    <col min="8" max="8" width="29.33203125" bestFit="1" customWidth="1"/>
    <col min="9" max="9" width="31.109375" bestFit="1" customWidth="1"/>
    <col min="10" max="10" width="20.44140625" bestFit="1" customWidth="1"/>
  </cols>
  <sheetData>
    <row r="2" spans="3:6" x14ac:dyDescent="0.3">
      <c r="C2" t="s">
        <v>85</v>
      </c>
    </row>
    <row r="3" spans="3:6" x14ac:dyDescent="0.3">
      <c r="C3" t="s">
        <v>8</v>
      </c>
    </row>
    <row r="4" spans="3:6" x14ac:dyDescent="0.3">
      <c r="C4" t="s">
        <v>81</v>
      </c>
      <c r="E4" t="s">
        <v>83</v>
      </c>
      <c r="F4" t="s">
        <v>84</v>
      </c>
    </row>
    <row r="5" spans="3:6" x14ac:dyDescent="0.3">
      <c r="C5" t="s">
        <v>85</v>
      </c>
      <c r="E5" t="s">
        <v>85</v>
      </c>
      <c r="F5" t="s">
        <v>85</v>
      </c>
    </row>
    <row r="6" spans="3:6" x14ac:dyDescent="0.3">
      <c r="C6" t="s">
        <v>82</v>
      </c>
      <c r="E6" t="s">
        <v>8</v>
      </c>
      <c r="F6" t="s">
        <v>82</v>
      </c>
    </row>
    <row r="7" spans="3:6" x14ac:dyDescent="0.3">
      <c r="C7" t="s">
        <v>86</v>
      </c>
      <c r="E7" t="s">
        <v>81</v>
      </c>
      <c r="F7" t="s">
        <v>86</v>
      </c>
    </row>
    <row r="8" spans="3:6" x14ac:dyDescent="0.3">
      <c r="C8" s="17"/>
    </row>
    <row r="9" spans="3:6" x14ac:dyDescent="0.3">
      <c r="C9" s="17"/>
    </row>
    <row r="10" spans="3:6" x14ac:dyDescent="0.3">
      <c r="C10" s="17"/>
    </row>
    <row r="11" spans="3:6" x14ac:dyDescent="0.3">
      <c r="C11" s="17"/>
    </row>
  </sheetData>
  <sortState ref="J1:J27">
    <sortCondition ref="J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5"/>
  <sheetViews>
    <sheetView workbookViewId="0">
      <selection activeCell="B26" sqref="B26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Week7!B1+7</f>
        <v>42499</v>
      </c>
      <c r="C1" s="77" t="s">
        <v>71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42499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82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86</v>
      </c>
      <c r="B6" s="18" t="s">
        <v>89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42501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61" t="s">
        <v>81</v>
      </c>
      <c r="B11" s="19" t="s">
        <v>88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42503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82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86</v>
      </c>
      <c r="B16" s="19" t="s">
        <v>89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3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  <c r="W17" s="64"/>
    </row>
    <row r="18" spans="1:23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  <c r="W18" s="64"/>
    </row>
    <row r="19" spans="1:23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  <c r="W19" s="64"/>
    </row>
    <row r="20" spans="1:23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  <c r="W20" s="64"/>
    </row>
    <row r="21" spans="1:23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  <c r="W21" s="64"/>
    </row>
    <row r="22" spans="1:23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  <c r="W22" s="64"/>
    </row>
    <row r="23" spans="1:23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5"/>
  <sheetViews>
    <sheetView workbookViewId="0">
      <selection activeCell="A16" sqref="A13:V16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Week8!B1+7</f>
        <v>42506</v>
      </c>
      <c r="C1" s="77" t="s">
        <v>72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42506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81</v>
      </c>
      <c r="B6" s="18" t="s">
        <v>88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42508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82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17" t="s">
        <v>86</v>
      </c>
      <c r="B11" s="18" t="s">
        <v>89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42510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81</v>
      </c>
      <c r="B16" s="19" t="s">
        <v>88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2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</row>
    <row r="18" spans="1:22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</row>
    <row r="19" spans="1:22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</row>
    <row r="20" spans="1:22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</row>
    <row r="21" spans="1:22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</row>
    <row r="22" spans="1:22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</row>
    <row r="23" spans="1:22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4"/>
  <sheetViews>
    <sheetView workbookViewId="0">
      <selection activeCell="F15" sqref="F15:G15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Week9!B1+7</f>
        <v>42513</v>
      </c>
      <c r="C1" s="77" t="s">
        <v>73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42513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82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86</v>
      </c>
      <c r="B6" s="18" t="s">
        <v>89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42515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61" t="s">
        <v>81</v>
      </c>
      <c r="B11" s="19" t="s">
        <v>88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42517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82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86</v>
      </c>
      <c r="B16" s="19" t="s">
        <v>89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2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</row>
    <row r="18" spans="1:22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</row>
    <row r="19" spans="1:22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</row>
    <row r="20" spans="1:22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</row>
    <row r="21" spans="1:22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</row>
    <row r="22" spans="1:22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</row>
    <row r="23" spans="1:22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6"/>
  <sheetViews>
    <sheetView workbookViewId="0">
      <selection activeCell="Q26" sqref="Q26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Week10!B1+7</f>
        <v>42520</v>
      </c>
      <c r="C1" s="77" t="s">
        <v>74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42520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81</v>
      </c>
      <c r="B6" s="18" t="s">
        <v>88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42522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82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17" t="s">
        <v>86</v>
      </c>
      <c r="B11" s="18" t="s">
        <v>89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42524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81</v>
      </c>
      <c r="B16" s="19" t="s">
        <v>88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2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</row>
    <row r="18" spans="1:22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</row>
    <row r="19" spans="1:22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</row>
    <row r="20" spans="1:22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</row>
    <row r="21" spans="1:22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</row>
    <row r="22" spans="1:22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</row>
    <row r="23" spans="1:22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25"/>
  <sheetViews>
    <sheetView workbookViewId="0">
      <selection activeCell="L23" sqref="L23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Week11!B1+7</f>
        <v>42527</v>
      </c>
      <c r="C1" s="77" t="s">
        <v>75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42527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82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86</v>
      </c>
      <c r="B6" s="18" t="s">
        <v>89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42529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61" t="s">
        <v>81</v>
      </c>
      <c r="B11" s="19" t="s">
        <v>88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42531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82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86</v>
      </c>
      <c r="B16" s="19" t="s">
        <v>89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2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</row>
    <row r="18" spans="1:22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</row>
    <row r="19" spans="1:22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</row>
    <row r="20" spans="1:22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</row>
    <row r="21" spans="1:22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</row>
    <row r="22" spans="1:22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</row>
    <row r="23" spans="1:22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9"/>
  <sheetViews>
    <sheetView workbookViewId="0">
      <selection activeCell="F23" sqref="F22:F23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Week12!B1+7</f>
        <v>42534</v>
      </c>
      <c r="C1" s="77" t="s">
        <v>76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42534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81</v>
      </c>
      <c r="B6" s="18" t="s">
        <v>88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42536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82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17" t="s">
        <v>86</v>
      </c>
      <c r="B11" s="18" t="s">
        <v>89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42538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81</v>
      </c>
      <c r="B16" s="19" t="s">
        <v>88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4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  <c r="W17" s="64"/>
      <c r="X17" s="64"/>
    </row>
    <row r="18" spans="1:24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  <c r="W18" s="64"/>
      <c r="X18" s="64"/>
    </row>
    <row r="19" spans="1:24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  <c r="W19" s="64"/>
      <c r="X19" s="64"/>
    </row>
    <row r="20" spans="1:24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  <c r="W20" s="64"/>
      <c r="X20" s="64"/>
    </row>
    <row r="21" spans="1:24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  <c r="W21" s="64"/>
      <c r="X21" s="64"/>
    </row>
    <row r="22" spans="1:24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  <c r="W22" s="64"/>
      <c r="X22" s="64"/>
    </row>
    <row r="23" spans="1:24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1:24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</row>
    <row r="26" spans="1:24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</row>
    <row r="27" spans="1:24" x14ac:dyDescent="0.3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</row>
    <row r="28" spans="1:24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</row>
    <row r="29" spans="1:24" x14ac:dyDescent="0.3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29"/>
  <sheetViews>
    <sheetView workbookViewId="0">
      <selection activeCell="A16" sqref="A13:V16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Week13!B1+7</f>
        <v>42541</v>
      </c>
      <c r="C1" s="77" t="s">
        <v>77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42541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82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86</v>
      </c>
      <c r="B6" s="18" t="s">
        <v>89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42543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61" t="s">
        <v>81</v>
      </c>
      <c r="B11" s="19" t="s">
        <v>88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42545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82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86</v>
      </c>
      <c r="B16" s="19" t="s">
        <v>89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2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</row>
    <row r="18" spans="1:22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</row>
    <row r="19" spans="1:22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</row>
    <row r="20" spans="1:22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</row>
    <row r="21" spans="1:22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</row>
    <row r="22" spans="1:22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</row>
    <row r="23" spans="1:22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x14ac:dyDescent="0.3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2" x14ac:dyDescent="0.3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27"/>
  <sheetViews>
    <sheetView workbookViewId="0">
      <selection activeCell="A16" sqref="A13:V16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Week14!B1+7</f>
        <v>42548</v>
      </c>
      <c r="C1" s="77" t="s">
        <v>78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42548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81</v>
      </c>
      <c r="B6" s="18" t="s">
        <v>88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42550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82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17" t="s">
        <v>86</v>
      </c>
      <c r="B11" s="18" t="s">
        <v>89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42552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81</v>
      </c>
      <c r="B16" s="19" t="s">
        <v>88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3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  <c r="W17" s="64"/>
    </row>
    <row r="18" spans="1:23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  <c r="W18" s="64"/>
    </row>
    <row r="19" spans="1:23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  <c r="W19" s="64"/>
    </row>
    <row r="20" spans="1:23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  <c r="W20" s="64"/>
    </row>
    <row r="21" spans="1:23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  <c r="W21" s="64"/>
    </row>
    <row r="22" spans="1:23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  <c r="W22" s="64"/>
    </row>
    <row r="23" spans="1:23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pans="1:23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</row>
    <row r="27" spans="1:23" x14ac:dyDescent="0.3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27"/>
  <sheetViews>
    <sheetView workbookViewId="0">
      <selection activeCell="T29" sqref="T29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Week15!B1+7</f>
        <v>42555</v>
      </c>
      <c r="C1" s="77" t="s">
        <v>80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42555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82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86</v>
      </c>
      <c r="B6" s="18" t="s">
        <v>89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42557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61" t="s">
        <v>81</v>
      </c>
      <c r="B11" s="19" t="s">
        <v>88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42559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82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86</v>
      </c>
      <c r="B16" s="19" t="s">
        <v>89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4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7"/>
      <c r="V17" s="67"/>
      <c r="W17" s="64"/>
      <c r="X17" s="64"/>
    </row>
    <row r="18" spans="1:24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7"/>
      <c r="U18" s="67"/>
      <c r="V18" s="67"/>
      <c r="W18" s="64"/>
      <c r="X18" s="64"/>
    </row>
    <row r="19" spans="1:24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7"/>
      <c r="U19" s="67"/>
      <c r="V19" s="67"/>
      <c r="W19" s="64"/>
      <c r="X19" s="64"/>
    </row>
    <row r="20" spans="1:24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7"/>
      <c r="U20" s="67"/>
      <c r="V20" s="67"/>
      <c r="W20" s="64"/>
      <c r="X20" s="64"/>
    </row>
    <row r="21" spans="1:24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7"/>
      <c r="U21" s="67"/>
      <c r="V21" s="67"/>
      <c r="W21" s="64"/>
      <c r="X21" s="64"/>
    </row>
    <row r="22" spans="1:24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7"/>
      <c r="U22" s="67"/>
      <c r="V22" s="67"/>
      <c r="W22" s="64"/>
      <c r="X22" s="64"/>
    </row>
    <row r="23" spans="1:24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1:24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</row>
    <row r="26" spans="1:24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</row>
    <row r="27" spans="1:24" x14ac:dyDescent="0.3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"/>
  <sheetViews>
    <sheetView zoomScale="80" zoomScaleNormal="80" workbookViewId="0">
      <selection activeCell="D2" sqref="D2"/>
    </sheetView>
  </sheetViews>
  <sheetFormatPr defaultRowHeight="14.4" x14ac:dyDescent="0.3"/>
  <cols>
    <col min="1" max="1" width="9.44140625" bestFit="1" customWidth="1"/>
    <col min="2" max="2" width="12.44140625" customWidth="1"/>
    <col min="3" max="3" width="17.88671875" customWidth="1"/>
    <col min="4" max="4" width="28" customWidth="1"/>
    <col min="5" max="5" width="5.44140625" customWidth="1"/>
    <col min="6" max="6" width="4.44140625" bestFit="1" customWidth="1"/>
    <col min="7" max="7" width="7.44140625" bestFit="1" customWidth="1"/>
    <col min="8" max="8" width="5.44140625" customWidth="1"/>
    <col min="9" max="9" width="1.6640625" customWidth="1"/>
    <col min="10" max="10" width="4.44140625" bestFit="1" customWidth="1"/>
    <col min="11" max="11" width="7.44140625" bestFit="1" customWidth="1"/>
    <col min="12" max="12" width="5.44140625" customWidth="1"/>
    <col min="13" max="13" width="1.6640625" customWidth="1"/>
    <col min="14" max="14" width="4.44140625" bestFit="1" customWidth="1"/>
    <col min="15" max="15" width="7.44140625" bestFit="1" customWidth="1"/>
    <col min="16" max="16" width="5.44140625" bestFit="1" customWidth="1"/>
    <col min="17" max="17" width="1.6640625" customWidth="1"/>
    <col min="18" max="18" width="4.44140625" bestFit="1" customWidth="1"/>
    <col min="19" max="19" width="7.44140625" bestFit="1" customWidth="1"/>
    <col min="20" max="20" width="5.44140625" bestFit="1" customWidth="1"/>
    <col min="21" max="21" width="1.6640625" customWidth="1"/>
    <col min="22" max="22" width="4.44140625" bestFit="1" customWidth="1"/>
    <col min="23" max="23" width="7.44140625" bestFit="1" customWidth="1"/>
    <col min="24" max="24" width="5.44140625" customWidth="1"/>
    <col min="25" max="25" width="1.6640625" customWidth="1"/>
    <col min="26" max="26" width="4.44140625" bestFit="1" customWidth="1"/>
    <col min="27" max="27" width="7.44140625" bestFit="1" customWidth="1"/>
    <col min="28" max="28" width="5.44140625" customWidth="1"/>
    <col min="29" max="29" width="6.6640625" customWidth="1"/>
    <col min="30" max="30" width="4.44140625" customWidth="1"/>
    <col min="31" max="31" width="7.44140625" customWidth="1"/>
    <col min="32" max="32" width="7.6640625" bestFit="1" customWidth="1"/>
    <col min="33" max="33" width="7.88671875" customWidth="1"/>
    <col min="34" max="34" width="5.5546875" bestFit="1" customWidth="1"/>
    <col min="35" max="35" width="7.44140625" customWidth="1"/>
    <col min="36" max="36" width="5.44140625" customWidth="1"/>
    <col min="37" max="37" width="5" customWidth="1"/>
    <col min="38" max="38" width="4.44140625" customWidth="1"/>
    <col min="39" max="39" width="7.44140625" hidden="1" customWidth="1"/>
    <col min="40" max="40" width="5.44140625" hidden="1" customWidth="1"/>
    <col min="41" max="41" width="0.109375" customWidth="1"/>
    <col min="42" max="42" width="4.44140625" customWidth="1"/>
    <col min="43" max="43" width="7.44140625" customWidth="1"/>
    <col min="44" max="44" width="5.44140625" customWidth="1"/>
  </cols>
  <sheetData>
    <row r="1" spans="1:41" ht="21" x14ac:dyDescent="0.4">
      <c r="A1" s="68" t="s">
        <v>61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70"/>
    </row>
    <row r="2" spans="1:41" ht="15.6" x14ac:dyDescent="0.3">
      <c r="A2" s="71" t="s">
        <v>60</v>
      </c>
      <c r="B2" s="72"/>
      <c r="C2" s="73"/>
      <c r="D2" s="20" t="s">
        <v>8</v>
      </c>
      <c r="E2" s="74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</row>
    <row r="3" spans="1:41" x14ac:dyDescent="0.3">
      <c r="AM3" t="s">
        <v>11</v>
      </c>
      <c r="AO3">
        <f>VLOOKUP($D$2,wday1,19,FALSE)</f>
        <v>0</v>
      </c>
    </row>
    <row r="4" spans="1:41" x14ac:dyDescent="0.3">
      <c r="AM4" t="s">
        <v>12</v>
      </c>
      <c r="AO4" t="e">
        <f>VLOOKUP($D$2,wday2,19,FALSE)</f>
        <v>#N/A</v>
      </c>
    </row>
    <row r="5" spans="1:41" x14ac:dyDescent="0.3">
      <c r="AM5" t="s">
        <v>13</v>
      </c>
      <c r="AO5">
        <f>VLOOKUP($D$2,wday3,19,FALSE)</f>
        <v>0</v>
      </c>
    </row>
    <row r="6" spans="1:41" x14ac:dyDescent="0.3">
      <c r="AM6" t="s">
        <v>14</v>
      </c>
      <c r="AO6" t="e">
        <f>VLOOKUP($D$2,wday4,19,FALSE)</f>
        <v>#N/A</v>
      </c>
    </row>
    <row r="7" spans="1:41" x14ac:dyDescent="0.3">
      <c r="AM7" t="s">
        <v>15</v>
      </c>
      <c r="AO7">
        <f>VLOOKUP($D$2,wday5,19,FALSE)</f>
        <v>0</v>
      </c>
    </row>
    <row r="8" spans="1:41" x14ac:dyDescent="0.3">
      <c r="AM8" t="s">
        <v>16</v>
      </c>
      <c r="AO8" t="e">
        <f>VLOOKUP($D$2,wday6,19,FALSE)</f>
        <v>#N/A</v>
      </c>
    </row>
    <row r="9" spans="1:41" x14ac:dyDescent="0.3">
      <c r="AM9" t="s">
        <v>17</v>
      </c>
      <c r="AO9">
        <f>VLOOKUP($D$2,wday7,19,FALSE)</f>
        <v>0</v>
      </c>
    </row>
    <row r="10" spans="1:41" x14ac:dyDescent="0.3">
      <c r="AM10" t="s">
        <v>18</v>
      </c>
      <c r="AO10" t="e">
        <f>VLOOKUP($D$2,wday8,19,FALSE)</f>
        <v>#N/A</v>
      </c>
    </row>
    <row r="11" spans="1:41" x14ac:dyDescent="0.3">
      <c r="AM11" t="s">
        <v>19</v>
      </c>
      <c r="AO11">
        <f>VLOOKUP($D$2,wday9,19,FALSE)</f>
        <v>0</v>
      </c>
    </row>
    <row r="12" spans="1:41" x14ac:dyDescent="0.3">
      <c r="AM12" t="s">
        <v>20</v>
      </c>
      <c r="AO12" t="e">
        <f>VLOOKUP($D$2,wday10,19,FALSE)</f>
        <v>#N/A</v>
      </c>
    </row>
    <row r="13" spans="1:41" x14ac:dyDescent="0.3">
      <c r="AM13" t="s">
        <v>21</v>
      </c>
      <c r="AO13">
        <f>VLOOKUP($D$2,wday11,19,FALSE)</f>
        <v>0</v>
      </c>
    </row>
    <row r="14" spans="1:41" x14ac:dyDescent="0.3">
      <c r="AM14" t="s">
        <v>22</v>
      </c>
      <c r="AO14" t="e">
        <f>VLOOKUP($D$2,wday12,19,FALSE)</f>
        <v>#N/A</v>
      </c>
    </row>
    <row r="15" spans="1:41" x14ac:dyDescent="0.3">
      <c r="AM15" t="s">
        <v>23</v>
      </c>
      <c r="AO15">
        <f>VLOOKUP($D$2,wday13,19,FALSE)</f>
        <v>0</v>
      </c>
    </row>
    <row r="16" spans="1:41" x14ac:dyDescent="0.3">
      <c r="AM16" t="s">
        <v>24</v>
      </c>
      <c r="AO16" t="e">
        <f>VLOOKUP($D$2,wday14,19,FALSE)</f>
        <v>#N/A</v>
      </c>
    </row>
    <row r="17" spans="39:41" x14ac:dyDescent="0.3">
      <c r="AM17" t="s">
        <v>25</v>
      </c>
      <c r="AO17">
        <f>VLOOKUP($D$2,wday15,19,FALSE)</f>
        <v>0</v>
      </c>
    </row>
    <row r="18" spans="39:41" x14ac:dyDescent="0.3">
      <c r="AM18" t="s">
        <v>26</v>
      </c>
      <c r="AO18" t="e">
        <f>VLOOKUP($D$2,wday16,19,FALSE)</f>
        <v>#N/A</v>
      </c>
    </row>
    <row r="19" spans="39:41" x14ac:dyDescent="0.3">
      <c r="AM19" t="s">
        <v>27</v>
      </c>
      <c r="AO19">
        <f>VLOOKUP($D$2,wday17,19,FALSE)</f>
        <v>0</v>
      </c>
    </row>
    <row r="20" spans="39:41" x14ac:dyDescent="0.3">
      <c r="AM20" t="s">
        <v>28</v>
      </c>
      <c r="AO20" t="e">
        <f>VLOOKUP($D$2,wday18,19,FALSE)</f>
        <v>#N/A</v>
      </c>
    </row>
    <row r="21" spans="39:41" x14ac:dyDescent="0.3">
      <c r="AM21" t="s">
        <v>29</v>
      </c>
      <c r="AO21">
        <f>VLOOKUP($D$2,wday19,19,FALSE)</f>
        <v>0</v>
      </c>
    </row>
    <row r="22" spans="39:41" x14ac:dyDescent="0.3">
      <c r="AM22" t="s">
        <v>30</v>
      </c>
      <c r="AO22" t="e">
        <f>VLOOKUP($D$2,wday20,19,FALSE)</f>
        <v>#N/A</v>
      </c>
    </row>
    <row r="23" spans="39:41" x14ac:dyDescent="0.3">
      <c r="AM23" t="s">
        <v>31</v>
      </c>
      <c r="AO23">
        <f>VLOOKUP($D$2,wday21,19,FALSE)</f>
        <v>0</v>
      </c>
    </row>
    <row r="24" spans="39:41" x14ac:dyDescent="0.3">
      <c r="AM24" t="s">
        <v>32</v>
      </c>
      <c r="AO24" t="e">
        <f>VLOOKUP($D$2,wday22,19,FALSE)</f>
        <v>#N/A</v>
      </c>
    </row>
    <row r="25" spans="39:41" x14ac:dyDescent="0.3">
      <c r="AM25" t="s">
        <v>33</v>
      </c>
      <c r="AO25">
        <f>VLOOKUP($D$2,wday23,19,FALSE)</f>
        <v>0</v>
      </c>
    </row>
    <row r="26" spans="39:41" x14ac:dyDescent="0.3">
      <c r="AM26" t="s">
        <v>34</v>
      </c>
      <c r="AO26" t="e">
        <f>VLOOKUP($D$2,wday24,19,FALSE)</f>
        <v>#N/A</v>
      </c>
    </row>
    <row r="27" spans="39:41" x14ac:dyDescent="0.3">
      <c r="AM27" t="s">
        <v>35</v>
      </c>
      <c r="AO27">
        <f>VLOOKUP($D$2,wday25,19,FALSE)</f>
        <v>0</v>
      </c>
    </row>
    <row r="28" spans="39:41" x14ac:dyDescent="0.3">
      <c r="AM28" t="s">
        <v>36</v>
      </c>
      <c r="AO28" t="e">
        <f>VLOOKUP($D$2,wday26,19,FALSE)</f>
        <v>#N/A</v>
      </c>
    </row>
    <row r="29" spans="39:41" x14ac:dyDescent="0.3">
      <c r="AM29" t="s">
        <v>37</v>
      </c>
      <c r="AO29">
        <f>VLOOKUP($D$2,wday27,19,FALSE)</f>
        <v>0</v>
      </c>
    </row>
    <row r="30" spans="39:41" x14ac:dyDescent="0.3">
      <c r="AM30" t="s">
        <v>38</v>
      </c>
      <c r="AO30" t="e">
        <f>VLOOKUP($D$2,wday28,19,FALSE)</f>
        <v>#N/A</v>
      </c>
    </row>
    <row r="31" spans="39:41" x14ac:dyDescent="0.3">
      <c r="AM31" t="s">
        <v>39</v>
      </c>
      <c r="AO31">
        <f>VLOOKUP($D$2,wday29,19,FALSE)</f>
        <v>0</v>
      </c>
    </row>
    <row r="32" spans="39:41" x14ac:dyDescent="0.3">
      <c r="AM32" t="s">
        <v>40</v>
      </c>
      <c r="AO32" t="e">
        <f>VLOOKUP($D$2,wday30,19,FALSE)</f>
        <v>#N/A</v>
      </c>
    </row>
    <row r="33" spans="39:41" x14ac:dyDescent="0.3">
      <c r="AM33" t="s">
        <v>41</v>
      </c>
      <c r="AO33" t="e">
        <f>VLOOKUP($D$2,wday31,19,FALSE)</f>
        <v>#REF!</v>
      </c>
    </row>
    <row r="34" spans="39:41" x14ac:dyDescent="0.3">
      <c r="AM34" t="s">
        <v>42</v>
      </c>
      <c r="AO34" t="e">
        <f>VLOOKUP($D$2,wday32,19,FALSE)</f>
        <v>#N/A</v>
      </c>
    </row>
    <row r="35" spans="39:41" x14ac:dyDescent="0.3">
      <c r="AM35" t="s">
        <v>43</v>
      </c>
      <c r="AO35" t="e">
        <f>VLOOKUP($D$2,wday33,19,FALSE)</f>
        <v>#REF!</v>
      </c>
    </row>
    <row r="36" spans="39:41" x14ac:dyDescent="0.3">
      <c r="AM36" t="s">
        <v>44</v>
      </c>
      <c r="AO36" t="e">
        <f>VLOOKUP($D$2,wday34,19,FALSE)</f>
        <v>#N/A</v>
      </c>
    </row>
    <row r="37" spans="39:41" x14ac:dyDescent="0.3">
      <c r="AM37" t="s">
        <v>45</v>
      </c>
      <c r="AO37" t="e">
        <f>VLOOKUP($D$2,wday35,19,FALSE)</f>
        <v>#REF!</v>
      </c>
    </row>
    <row r="38" spans="39:41" x14ac:dyDescent="0.3">
      <c r="AM38" t="s">
        <v>46</v>
      </c>
      <c r="AO38" t="e">
        <f>VLOOKUP($D$2,wday36,19,FALSE)</f>
        <v>#N/A</v>
      </c>
    </row>
    <row r="39" spans="39:41" x14ac:dyDescent="0.3">
      <c r="AM39" t="s">
        <v>47</v>
      </c>
      <c r="AO39" t="e">
        <f>VLOOKUP($D$2,wday37,19,FALSE)</f>
        <v>#REF!</v>
      </c>
    </row>
    <row r="40" spans="39:41" x14ac:dyDescent="0.3">
      <c r="AM40" t="s">
        <v>48</v>
      </c>
      <c r="AO40" t="e">
        <f>VLOOKUP($D$2,wday38,19,FALSE)</f>
        <v>#N/A</v>
      </c>
    </row>
    <row r="41" spans="39:41" x14ac:dyDescent="0.3">
      <c r="AM41" t="s">
        <v>49</v>
      </c>
      <c r="AO41" t="e">
        <f>VLOOKUP($D$2,wday39,19,FALSE)</f>
        <v>#REF!</v>
      </c>
    </row>
    <row r="42" spans="39:41" x14ac:dyDescent="0.3">
      <c r="AM42" t="s">
        <v>50</v>
      </c>
      <c r="AO42" t="e">
        <f>VLOOKUP($D$2,wday40,19,FALSE)</f>
        <v>#N/A</v>
      </c>
    </row>
    <row r="43" spans="39:41" x14ac:dyDescent="0.3">
      <c r="AM43" t="s">
        <v>51</v>
      </c>
      <c r="AO43" t="e">
        <f>VLOOKUP($D$2,wday41,19,FALSE)</f>
        <v>#REF!</v>
      </c>
    </row>
    <row r="44" spans="39:41" x14ac:dyDescent="0.3">
      <c r="AM44" t="s">
        <v>52</v>
      </c>
      <c r="AO44" t="e">
        <f>VLOOKUP($D$2,wday42,19,FALSE)</f>
        <v>#N/A</v>
      </c>
    </row>
    <row r="45" spans="39:41" x14ac:dyDescent="0.3">
      <c r="AM45" t="s">
        <v>53</v>
      </c>
      <c r="AO45" t="e">
        <f>VLOOKUP($D$2,wday43,19,FALSE)</f>
        <v>#REF!</v>
      </c>
    </row>
    <row r="46" spans="39:41" x14ac:dyDescent="0.3">
      <c r="AM46" t="s">
        <v>54</v>
      </c>
      <c r="AO46" t="e">
        <f>VLOOKUP($D$2,wday44,19,FALSE)</f>
        <v>#N/A</v>
      </c>
    </row>
    <row r="47" spans="39:41" x14ac:dyDescent="0.3">
      <c r="AM47" t="s">
        <v>55</v>
      </c>
      <c r="AO47" t="e">
        <f>VLOOKUP($D$2,wday45,19,FALSE)</f>
        <v>#REF!</v>
      </c>
    </row>
    <row r="48" spans="39:41" x14ac:dyDescent="0.3">
      <c r="AM48" t="s">
        <v>56</v>
      </c>
      <c r="AO48" t="e">
        <f>VLOOKUP($D$2,wday46,19,FALSE)</f>
        <v>#N/A</v>
      </c>
    </row>
    <row r="49" spans="39:41" x14ac:dyDescent="0.3">
      <c r="AM49" t="s">
        <v>57</v>
      </c>
      <c r="AO49" t="e">
        <f>VLOOKUP($D$2,wday47,19,FALSE)</f>
        <v>#REF!</v>
      </c>
    </row>
    <row r="50" spans="39:41" x14ac:dyDescent="0.3">
      <c r="AM50" t="s">
        <v>58</v>
      </c>
      <c r="AO50" t="e">
        <f>VLOOKUP($D$2,wday48,19,FALSE)</f>
        <v>#N/A</v>
      </c>
    </row>
  </sheetData>
  <mergeCells count="3">
    <mergeCell ref="A1:T1"/>
    <mergeCell ref="A2:C2"/>
    <mergeCell ref="E2:T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Exercises!$C$2:$C$7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V16"/>
  <sheetViews>
    <sheetView tabSelected="1" workbookViewId="0"/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90</v>
      </c>
      <c r="B1" s="22">
        <v>42450</v>
      </c>
      <c r="C1" s="77" t="s">
        <v>59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42450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Q6" si="4">SUM(N5,I5,F5,C5,L5)</f>
        <v>0</v>
      </c>
      <c r="R5" s="51">
        <f t="shared" ref="R5:R6" si="5">SUM(O5,J5,G5,D5,M5)</f>
        <v>0</v>
      </c>
      <c r="S5" s="53">
        <f t="shared" ref="S5:S6" si="6">Q5*R5</f>
        <v>0</v>
      </c>
      <c r="T5" s="81"/>
      <c r="U5" s="81"/>
      <c r="V5" s="82"/>
    </row>
    <row r="6" spans="1:22" x14ac:dyDescent="0.3">
      <c r="A6" s="17" t="s">
        <v>81</v>
      </c>
      <c r="B6" s="18" t="s">
        <v>88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5"/>
        <v>0</v>
      </c>
      <c r="S6" s="53">
        <f t="shared" si="6"/>
        <v>0</v>
      </c>
      <c r="T6" s="81"/>
      <c r="U6" s="81"/>
      <c r="V6" s="82"/>
    </row>
    <row r="7" spans="1:22" x14ac:dyDescent="0.3">
      <c r="A7" s="85">
        <f>A2+2</f>
        <v>42452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82</v>
      </c>
      <c r="B10" s="18" t="s">
        <v>87</v>
      </c>
      <c r="C10" s="7"/>
      <c r="D10" s="5"/>
      <c r="E10" s="11">
        <f t="shared" ref="E10:E11" si="7">C10*D10</f>
        <v>0</v>
      </c>
      <c r="F10" s="26"/>
      <c r="G10" s="27"/>
      <c r="H10" s="28">
        <f t="shared" ref="H10:H11" si="8">F10*G10</f>
        <v>0</v>
      </c>
      <c r="I10" s="35"/>
      <c r="J10" s="36"/>
      <c r="K10" s="37">
        <f t="shared" ref="K10:K11" si="9">I10*J10</f>
        <v>0</v>
      </c>
      <c r="L10" s="46"/>
      <c r="M10" s="47"/>
      <c r="N10" s="48"/>
      <c r="O10" s="49"/>
      <c r="P10" s="42">
        <f t="shared" ref="P10:P11" si="10">N10*O10</f>
        <v>0</v>
      </c>
      <c r="Q10" s="50">
        <f t="shared" ref="Q10:Q11" si="11">SUM(N10,I10,F10,C10,L10)</f>
        <v>0</v>
      </c>
      <c r="R10" s="51">
        <f t="shared" ref="R10:R11" si="12">SUM(O10,J10,G10,D10,M10)</f>
        <v>0</v>
      </c>
      <c r="S10" s="53">
        <f t="shared" ref="S10:S11" si="13">Q10*R10</f>
        <v>0</v>
      </c>
      <c r="T10" s="81"/>
      <c r="U10" s="81"/>
      <c r="V10" s="82"/>
    </row>
    <row r="11" spans="1:22" x14ac:dyDescent="0.3">
      <c r="A11" s="17" t="s">
        <v>86</v>
      </c>
      <c r="B11" s="18" t="s">
        <v>89</v>
      </c>
      <c r="C11" s="7"/>
      <c r="D11" s="5"/>
      <c r="E11" s="11">
        <f t="shared" si="7"/>
        <v>0</v>
      </c>
      <c r="F11" s="26"/>
      <c r="G11" s="27"/>
      <c r="H11" s="28">
        <f t="shared" si="8"/>
        <v>0</v>
      </c>
      <c r="I11" s="35"/>
      <c r="J11" s="36"/>
      <c r="K11" s="37">
        <f t="shared" si="9"/>
        <v>0</v>
      </c>
      <c r="L11" s="46"/>
      <c r="M11" s="47"/>
      <c r="N11" s="48"/>
      <c r="O11" s="49"/>
      <c r="P11" s="42">
        <f t="shared" si="10"/>
        <v>0</v>
      </c>
      <c r="Q11" s="50">
        <f t="shared" si="11"/>
        <v>0</v>
      </c>
      <c r="R11" s="51">
        <f t="shared" si="12"/>
        <v>0</v>
      </c>
      <c r="S11" s="53">
        <f t="shared" si="13"/>
        <v>0</v>
      </c>
      <c r="T11" s="81"/>
      <c r="U11" s="81"/>
      <c r="V11" s="82"/>
    </row>
    <row r="12" spans="1:22" x14ac:dyDescent="0.3">
      <c r="A12" s="85">
        <f>A7+2</f>
        <v>42454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</v>
      </c>
      <c r="B15" s="18" t="s">
        <v>87</v>
      </c>
      <c r="C15" s="7"/>
      <c r="D15" s="5"/>
      <c r="E15" s="11">
        <f t="shared" ref="E15:E16" si="14">C15*D15</f>
        <v>0</v>
      </c>
      <c r="F15" s="26"/>
      <c r="G15" s="27"/>
      <c r="H15" s="28">
        <f t="shared" ref="H15:H16" si="15">F15*G15</f>
        <v>0</v>
      </c>
      <c r="I15" s="35"/>
      <c r="J15" s="36"/>
      <c r="K15" s="37">
        <f t="shared" ref="K15:K16" si="16">I15*J15</f>
        <v>0</v>
      </c>
      <c r="L15" s="46"/>
      <c r="M15" s="47"/>
      <c r="N15" s="48"/>
      <c r="O15" s="49"/>
      <c r="P15" s="42">
        <f t="shared" ref="P15:P16" si="17">N15*O15</f>
        <v>0</v>
      </c>
      <c r="Q15" s="50">
        <f t="shared" ref="Q15:Q16" si="18">SUM(N15,I15,F15,C15,L15)</f>
        <v>0</v>
      </c>
      <c r="R15" s="51">
        <f t="shared" ref="R15:R16" si="19">SUM(O15,J15,G15,D15,M15)</f>
        <v>0</v>
      </c>
      <c r="S15" s="53">
        <f t="shared" ref="S15:S16" si="20">Q15*R15</f>
        <v>0</v>
      </c>
      <c r="T15" s="81"/>
      <c r="U15" s="81"/>
      <c r="V15" s="82"/>
    </row>
    <row r="16" spans="1:22" x14ac:dyDescent="0.3">
      <c r="A16" s="61" t="s">
        <v>81</v>
      </c>
      <c r="B16" s="18" t="s">
        <v>88</v>
      </c>
      <c r="C16" s="8"/>
      <c r="D16" s="6"/>
      <c r="E16" s="12">
        <f t="shared" si="14"/>
        <v>0</v>
      </c>
      <c r="F16" s="29"/>
      <c r="G16" s="30"/>
      <c r="H16" s="31">
        <f t="shared" si="15"/>
        <v>0</v>
      </c>
      <c r="I16" s="38"/>
      <c r="J16" s="39"/>
      <c r="K16" s="40">
        <f t="shared" si="16"/>
        <v>0</v>
      </c>
      <c r="L16" s="54"/>
      <c r="M16" s="55"/>
      <c r="N16" s="56"/>
      <c r="O16" s="57"/>
      <c r="P16" s="43">
        <f t="shared" si="17"/>
        <v>0</v>
      </c>
      <c r="Q16" s="58">
        <f t="shared" si="18"/>
        <v>0</v>
      </c>
      <c r="R16" s="59">
        <f t="shared" si="19"/>
        <v>0</v>
      </c>
      <c r="S16" s="60">
        <f t="shared" si="20"/>
        <v>0</v>
      </c>
      <c r="T16" s="83"/>
      <c r="U16" s="83"/>
      <c r="V16" s="84"/>
    </row>
  </sheetData>
  <mergeCells count="28">
    <mergeCell ref="A7:B7"/>
    <mergeCell ref="A2:B2"/>
    <mergeCell ref="A12:B12"/>
    <mergeCell ref="T7:V7"/>
    <mergeCell ref="T8:V11"/>
    <mergeCell ref="Q2:S2"/>
    <mergeCell ref="T2:V2"/>
    <mergeCell ref="T3:V6"/>
    <mergeCell ref="Q7:S7"/>
    <mergeCell ref="T12:V12"/>
    <mergeCell ref="Q12:S12"/>
    <mergeCell ref="T13:V16"/>
    <mergeCell ref="F7:H7"/>
    <mergeCell ref="I7:K7"/>
    <mergeCell ref="N7:P7"/>
    <mergeCell ref="L2:M2"/>
    <mergeCell ref="L7:M7"/>
    <mergeCell ref="L12:M12"/>
    <mergeCell ref="C1:V1"/>
    <mergeCell ref="C12:E12"/>
    <mergeCell ref="F12:H12"/>
    <mergeCell ref="I12:K12"/>
    <mergeCell ref="N12:P12"/>
    <mergeCell ref="C2:E2"/>
    <mergeCell ref="F2:H2"/>
    <mergeCell ref="I2:K2"/>
    <mergeCell ref="N2:P2"/>
    <mergeCell ref="C7:E7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4"/>
  <sheetViews>
    <sheetView workbookViewId="0">
      <selection activeCell="G29" sqref="G29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Week1!B1+7</f>
        <v>42457</v>
      </c>
      <c r="C1" s="77" t="s">
        <v>65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42457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82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86</v>
      </c>
      <c r="B6" s="18" t="s">
        <v>89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42459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61" t="s">
        <v>81</v>
      </c>
      <c r="B11" s="19" t="s">
        <v>88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42461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82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86</v>
      </c>
      <c r="B16" s="19" t="s">
        <v>89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3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  <c r="W17" s="64"/>
    </row>
    <row r="18" spans="1:23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  <c r="W18" s="64"/>
    </row>
    <row r="19" spans="1:23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  <c r="W19" s="64"/>
    </row>
    <row r="20" spans="1:23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  <c r="W20" s="64"/>
    </row>
    <row r="21" spans="1:23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  <c r="W21" s="64"/>
    </row>
    <row r="22" spans="1:23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  <c r="W22" s="64"/>
    </row>
    <row r="23" spans="1:23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8"/>
  <sheetViews>
    <sheetView workbookViewId="0">
      <selection activeCell="A2" sqref="A2:V16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Week2!B1+7</f>
        <v>42464</v>
      </c>
      <c r="C1" s="77" t="s">
        <v>66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42464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81</v>
      </c>
      <c r="B6" s="18" t="s">
        <v>88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42466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82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17" t="s">
        <v>86</v>
      </c>
      <c r="B11" s="18" t="s">
        <v>89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42468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81</v>
      </c>
      <c r="B16" s="19" t="s">
        <v>88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2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</row>
    <row r="18" spans="1:22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</row>
    <row r="19" spans="1:22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</row>
    <row r="20" spans="1:22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</row>
    <row r="21" spans="1:22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</row>
    <row r="22" spans="1:22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</row>
    <row r="23" spans="1:22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x14ac:dyDescent="0.3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8"/>
  <sheetViews>
    <sheetView workbookViewId="0">
      <selection activeCell="A2" sqref="A2:V16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Week3!B1+7</f>
        <v>42471</v>
      </c>
      <c r="C1" s="77" t="s">
        <v>67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42471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82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86</v>
      </c>
      <c r="B6" s="18" t="s">
        <v>89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42473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61" t="s">
        <v>81</v>
      </c>
      <c r="B11" s="19" t="s">
        <v>88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42475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82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86</v>
      </c>
      <c r="B16" s="19" t="s">
        <v>89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2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</row>
    <row r="18" spans="1:22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</row>
    <row r="19" spans="1:22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</row>
    <row r="20" spans="1:22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</row>
    <row r="21" spans="1:22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</row>
    <row r="22" spans="1:22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</row>
    <row r="23" spans="1:22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x14ac:dyDescent="0.3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0"/>
  <sheetViews>
    <sheetView workbookViewId="0">
      <selection activeCell="B23" sqref="B23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Week4!B1+7</f>
        <v>42478</v>
      </c>
      <c r="C1" s="77" t="s">
        <v>68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42478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81</v>
      </c>
      <c r="B6" s="18" t="s">
        <v>88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42480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82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17" t="s">
        <v>86</v>
      </c>
      <c r="B11" s="18" t="s">
        <v>89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42482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81</v>
      </c>
      <c r="B16" s="19" t="s">
        <v>88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3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  <c r="W17" s="64"/>
    </row>
    <row r="18" spans="1:23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  <c r="W18" s="64"/>
    </row>
    <row r="19" spans="1:23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  <c r="W19" s="64"/>
    </row>
    <row r="20" spans="1:23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  <c r="W20" s="64"/>
    </row>
    <row r="21" spans="1:23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  <c r="W21" s="64"/>
    </row>
    <row r="22" spans="1:23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  <c r="W22" s="64"/>
    </row>
    <row r="23" spans="1:23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pans="1:23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</row>
    <row r="27" spans="1:23" x14ac:dyDescent="0.3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x14ac:dyDescent="0.3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x14ac:dyDescent="0.3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5"/>
  <sheetViews>
    <sheetView workbookViewId="0">
      <selection activeCell="G24" sqref="G24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Week5!B1+7</f>
        <v>42485</v>
      </c>
      <c r="C1" s="77" t="s">
        <v>69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42485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82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86</v>
      </c>
      <c r="B6" s="18" t="s">
        <v>89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42487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61" t="s">
        <v>81</v>
      </c>
      <c r="B11" s="19" t="s">
        <v>88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42489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82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86</v>
      </c>
      <c r="B16" s="19" t="s">
        <v>89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2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</row>
    <row r="18" spans="1:22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</row>
    <row r="19" spans="1:22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</row>
    <row r="20" spans="1:22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</row>
    <row r="21" spans="1:22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</row>
    <row r="22" spans="1:22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</row>
    <row r="23" spans="1:22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5"/>
  <sheetViews>
    <sheetView workbookViewId="0">
      <selection activeCell="B23" sqref="B23"/>
    </sheetView>
  </sheetViews>
  <sheetFormatPr defaultRowHeight="14.4" x14ac:dyDescent="0.3"/>
  <cols>
    <col min="1" max="1" width="24.6640625" bestFit="1" customWidth="1"/>
    <col min="2" max="2" width="10.33203125" customWidth="1"/>
    <col min="3" max="3" width="4.44140625" bestFit="1" customWidth="1"/>
    <col min="4" max="4" width="7.44140625" bestFit="1" customWidth="1"/>
    <col min="5" max="5" width="5.44140625" hidden="1" customWidth="1"/>
    <col min="6" max="6" width="4.44140625" bestFit="1" customWidth="1"/>
    <col min="7" max="7" width="7.44140625" bestFit="1" customWidth="1"/>
    <col min="8" max="8" width="5.44140625" hidden="1" customWidth="1"/>
    <col min="9" max="9" width="4.44140625" bestFit="1" customWidth="1"/>
    <col min="10" max="10" width="7.44140625" bestFit="1" customWidth="1"/>
    <col min="11" max="11" width="5.44140625" hidden="1" customWidth="1"/>
    <col min="12" max="12" width="4.44140625" bestFit="1" customWidth="1"/>
    <col min="13" max="13" width="7.44140625" bestFit="1" customWidth="1"/>
    <col min="14" max="14" width="4.44140625" bestFit="1" customWidth="1"/>
    <col min="15" max="15" width="7.44140625" bestFit="1" customWidth="1"/>
    <col min="16" max="16" width="5.44140625" hidden="1" customWidth="1"/>
    <col min="17" max="17" width="4.88671875" bestFit="1" customWidth="1"/>
    <col min="18" max="18" width="7.88671875" bestFit="1" customWidth="1"/>
    <col min="19" max="19" width="6" bestFit="1" customWidth="1"/>
  </cols>
  <sheetData>
    <row r="1" spans="1:22" ht="21" x14ac:dyDescent="0.4">
      <c r="A1" s="21" t="s">
        <v>64</v>
      </c>
      <c r="B1" s="22">
        <f>Week6!B1+7</f>
        <v>42492</v>
      </c>
      <c r="C1" s="77" t="s">
        <v>70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x14ac:dyDescent="0.3">
      <c r="A2" s="85">
        <f>B1</f>
        <v>42492</v>
      </c>
      <c r="B2" s="86"/>
      <c r="C2" s="79" t="s">
        <v>4</v>
      </c>
      <c r="D2" s="80"/>
      <c r="E2" s="80"/>
      <c r="F2" s="80" t="s">
        <v>5</v>
      </c>
      <c r="G2" s="80"/>
      <c r="H2" s="80"/>
      <c r="I2" s="80" t="s">
        <v>6</v>
      </c>
      <c r="J2" s="80"/>
      <c r="K2" s="80"/>
      <c r="L2" s="80" t="s">
        <v>7</v>
      </c>
      <c r="M2" s="80"/>
      <c r="N2" s="80" t="s">
        <v>79</v>
      </c>
      <c r="O2" s="80"/>
      <c r="P2" s="80"/>
      <c r="Q2" s="80" t="s">
        <v>63</v>
      </c>
      <c r="R2" s="80"/>
      <c r="S2" s="80"/>
      <c r="T2" s="80" t="s">
        <v>3</v>
      </c>
      <c r="U2" s="80"/>
      <c r="V2" s="87"/>
    </row>
    <row r="3" spans="1:22" ht="15" customHeight="1" x14ac:dyDescent="0.3">
      <c r="A3" s="1" t="s">
        <v>0</v>
      </c>
      <c r="B3" s="14" t="s">
        <v>9</v>
      </c>
      <c r="C3" s="3" t="s">
        <v>10</v>
      </c>
      <c r="D3" s="3" t="s">
        <v>1</v>
      </c>
      <c r="E3" s="4" t="s">
        <v>62</v>
      </c>
      <c r="F3" s="3" t="s">
        <v>10</v>
      </c>
      <c r="G3" s="3" t="s">
        <v>1</v>
      </c>
      <c r="H3" s="4" t="s">
        <v>62</v>
      </c>
      <c r="I3" s="2" t="s">
        <v>10</v>
      </c>
      <c r="J3" s="3" t="s">
        <v>1</v>
      </c>
      <c r="K3" s="4" t="s">
        <v>62</v>
      </c>
      <c r="L3" s="2" t="s">
        <v>10</v>
      </c>
      <c r="M3" s="3" t="s">
        <v>1</v>
      </c>
      <c r="N3" s="2" t="s">
        <v>10</v>
      </c>
      <c r="O3" s="3" t="s">
        <v>1</v>
      </c>
      <c r="P3" s="4" t="s">
        <v>62</v>
      </c>
      <c r="Q3" s="2" t="s">
        <v>10</v>
      </c>
      <c r="R3" s="3" t="s">
        <v>1</v>
      </c>
      <c r="S3" s="4" t="s">
        <v>62</v>
      </c>
      <c r="T3" s="81"/>
      <c r="U3" s="81"/>
      <c r="V3" s="82"/>
    </row>
    <row r="4" spans="1:22" x14ac:dyDescent="0.3">
      <c r="A4" s="15" t="s">
        <v>85</v>
      </c>
      <c r="B4" s="16" t="s">
        <v>87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81"/>
      <c r="U4" s="81"/>
      <c r="V4" s="82"/>
    </row>
    <row r="5" spans="1:22" x14ac:dyDescent="0.3">
      <c r="A5" s="17" t="s">
        <v>8</v>
      </c>
      <c r="B5" s="18" t="s">
        <v>87</v>
      </c>
      <c r="C5" s="7"/>
      <c r="D5" s="5"/>
      <c r="E5" s="11">
        <f t="shared" ref="E5:E6" si="0">C5*D5</f>
        <v>0</v>
      </c>
      <c r="F5" s="26"/>
      <c r="G5" s="27"/>
      <c r="H5" s="28">
        <f t="shared" ref="H5:H6" si="1">F5*G5</f>
        <v>0</v>
      </c>
      <c r="I5" s="35"/>
      <c r="J5" s="36"/>
      <c r="K5" s="37">
        <f t="shared" ref="K5:K6" si="2">I5*J5</f>
        <v>0</v>
      </c>
      <c r="L5" s="46"/>
      <c r="M5" s="47"/>
      <c r="N5" s="48"/>
      <c r="O5" s="49"/>
      <c r="P5" s="42">
        <f t="shared" ref="P5:P6" si="3">N5*O5</f>
        <v>0</v>
      </c>
      <c r="Q5" s="50">
        <f t="shared" ref="Q5:R6" si="4">SUM(N5,I5,F5,C5,L5)</f>
        <v>0</v>
      </c>
      <c r="R5" s="51">
        <f t="shared" si="4"/>
        <v>0</v>
      </c>
      <c r="S5" s="53">
        <f t="shared" ref="S5:S6" si="5">Q5*R5</f>
        <v>0</v>
      </c>
      <c r="T5" s="81"/>
      <c r="U5" s="81"/>
      <c r="V5" s="82"/>
    </row>
    <row r="6" spans="1:22" x14ac:dyDescent="0.3">
      <c r="A6" s="17" t="s">
        <v>81</v>
      </c>
      <c r="B6" s="18" t="s">
        <v>88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81"/>
      <c r="U6" s="81"/>
      <c r="V6" s="82"/>
    </row>
    <row r="7" spans="1:22" x14ac:dyDescent="0.3">
      <c r="A7" s="85">
        <f>A2+2</f>
        <v>42494</v>
      </c>
      <c r="B7" s="86"/>
      <c r="C7" s="79" t="s">
        <v>4</v>
      </c>
      <c r="D7" s="80"/>
      <c r="E7" s="80"/>
      <c r="F7" s="80" t="s">
        <v>5</v>
      </c>
      <c r="G7" s="80"/>
      <c r="H7" s="80"/>
      <c r="I7" s="80" t="s">
        <v>6</v>
      </c>
      <c r="J7" s="80"/>
      <c r="K7" s="80"/>
      <c r="L7" s="80" t="s">
        <v>7</v>
      </c>
      <c r="M7" s="80"/>
      <c r="N7" s="80" t="s">
        <v>79</v>
      </c>
      <c r="O7" s="80"/>
      <c r="P7" s="80"/>
      <c r="Q7" s="80" t="s">
        <v>63</v>
      </c>
      <c r="R7" s="80"/>
      <c r="S7" s="80"/>
      <c r="T7" s="80" t="s">
        <v>3</v>
      </c>
      <c r="U7" s="80"/>
      <c r="V7" s="87"/>
    </row>
    <row r="8" spans="1:22" x14ac:dyDescent="0.3">
      <c r="A8" s="1" t="s">
        <v>0</v>
      </c>
      <c r="B8" s="14" t="s">
        <v>9</v>
      </c>
      <c r="C8" s="3" t="s">
        <v>10</v>
      </c>
      <c r="D8" s="3" t="s">
        <v>1</v>
      </c>
      <c r="E8" s="4" t="s">
        <v>62</v>
      </c>
      <c r="F8" s="3" t="s">
        <v>10</v>
      </c>
      <c r="G8" s="3" t="s">
        <v>1</v>
      </c>
      <c r="H8" s="4" t="s">
        <v>62</v>
      </c>
      <c r="I8" s="2" t="s">
        <v>10</v>
      </c>
      <c r="J8" s="3" t="s">
        <v>1</v>
      </c>
      <c r="K8" s="4" t="s">
        <v>2</v>
      </c>
      <c r="L8" s="2" t="s">
        <v>10</v>
      </c>
      <c r="M8" s="3" t="s">
        <v>1</v>
      </c>
      <c r="N8" s="2" t="s">
        <v>10</v>
      </c>
      <c r="O8" s="3" t="s">
        <v>1</v>
      </c>
      <c r="P8" s="4" t="s">
        <v>62</v>
      </c>
      <c r="Q8" s="2" t="s">
        <v>10</v>
      </c>
      <c r="R8" s="3" t="s">
        <v>1</v>
      </c>
      <c r="S8" s="4" t="s">
        <v>62</v>
      </c>
      <c r="T8" s="81"/>
      <c r="U8" s="81"/>
      <c r="V8" s="82"/>
    </row>
    <row r="9" spans="1:22" x14ac:dyDescent="0.3">
      <c r="A9" s="15" t="s">
        <v>85</v>
      </c>
      <c r="B9" s="16" t="s">
        <v>87</v>
      </c>
      <c r="C9" s="9"/>
      <c r="D9" s="10"/>
      <c r="E9" s="13">
        <f>C9*D9</f>
        <v>0</v>
      </c>
      <c r="F9" s="23"/>
      <c r="G9" s="24"/>
      <c r="H9" s="25">
        <f>F9*G9</f>
        <v>0</v>
      </c>
      <c r="I9" s="32"/>
      <c r="J9" s="33"/>
      <c r="K9" s="34">
        <f>I9*J9</f>
        <v>0</v>
      </c>
      <c r="L9" s="44"/>
      <c r="M9" s="45"/>
      <c r="N9" s="48"/>
      <c r="O9" s="49"/>
      <c r="P9" s="41">
        <f>N9*O9</f>
        <v>0</v>
      </c>
      <c r="Q9" s="50">
        <f>SUM(N9,I9,F9,C9,L9)</f>
        <v>0</v>
      </c>
      <c r="R9" s="51">
        <f>SUM(O9,J9,G9,D9,M9)</f>
        <v>0</v>
      </c>
      <c r="S9" s="52">
        <f>Q9*R9</f>
        <v>0</v>
      </c>
      <c r="T9" s="81"/>
      <c r="U9" s="81"/>
      <c r="V9" s="82"/>
    </row>
    <row r="10" spans="1:22" x14ac:dyDescent="0.3">
      <c r="A10" s="17" t="s">
        <v>82</v>
      </c>
      <c r="B10" s="18" t="s">
        <v>87</v>
      </c>
      <c r="C10" s="7"/>
      <c r="D10" s="5"/>
      <c r="E10" s="11">
        <f t="shared" ref="E10:E11" si="6">C10*D10</f>
        <v>0</v>
      </c>
      <c r="F10" s="26"/>
      <c r="G10" s="27"/>
      <c r="H10" s="28">
        <f t="shared" ref="H10:H11" si="7">F10*G10</f>
        <v>0</v>
      </c>
      <c r="I10" s="35"/>
      <c r="J10" s="36"/>
      <c r="K10" s="37">
        <f t="shared" ref="K10:K11" si="8">I10*J10</f>
        <v>0</v>
      </c>
      <c r="L10" s="46"/>
      <c r="M10" s="47"/>
      <c r="N10" s="48"/>
      <c r="O10" s="49"/>
      <c r="P10" s="42">
        <f t="shared" ref="P10:P11" si="9">N10*O10</f>
        <v>0</v>
      </c>
      <c r="Q10" s="50">
        <f t="shared" ref="Q10:R11" si="10">SUM(N10,I10,F10,C10,L10)</f>
        <v>0</v>
      </c>
      <c r="R10" s="51">
        <f t="shared" si="10"/>
        <v>0</v>
      </c>
      <c r="S10" s="53">
        <f t="shared" ref="S10:S11" si="11">Q10*R10</f>
        <v>0</v>
      </c>
      <c r="T10" s="81"/>
      <c r="U10" s="81"/>
      <c r="V10" s="82"/>
    </row>
    <row r="11" spans="1:22" x14ac:dyDescent="0.3">
      <c r="A11" s="17" t="s">
        <v>86</v>
      </c>
      <c r="B11" s="18" t="s">
        <v>89</v>
      </c>
      <c r="C11" s="7"/>
      <c r="D11" s="5"/>
      <c r="E11" s="11">
        <f t="shared" si="6"/>
        <v>0</v>
      </c>
      <c r="F11" s="26"/>
      <c r="G11" s="27"/>
      <c r="H11" s="28">
        <f t="shared" si="7"/>
        <v>0</v>
      </c>
      <c r="I11" s="35"/>
      <c r="J11" s="36"/>
      <c r="K11" s="37">
        <f t="shared" si="8"/>
        <v>0</v>
      </c>
      <c r="L11" s="46"/>
      <c r="M11" s="47"/>
      <c r="N11" s="48"/>
      <c r="O11" s="49"/>
      <c r="P11" s="42">
        <f t="shared" si="9"/>
        <v>0</v>
      </c>
      <c r="Q11" s="50">
        <f t="shared" si="10"/>
        <v>0</v>
      </c>
      <c r="R11" s="51">
        <f t="shared" si="10"/>
        <v>0</v>
      </c>
      <c r="S11" s="53">
        <f t="shared" si="11"/>
        <v>0</v>
      </c>
      <c r="T11" s="81"/>
      <c r="U11" s="81"/>
      <c r="V11" s="82"/>
    </row>
    <row r="12" spans="1:22" x14ac:dyDescent="0.3">
      <c r="A12" s="85">
        <f>A7+2</f>
        <v>42496</v>
      </c>
      <c r="B12" s="86"/>
      <c r="C12" s="79" t="s">
        <v>4</v>
      </c>
      <c r="D12" s="80"/>
      <c r="E12" s="80"/>
      <c r="F12" s="80" t="s">
        <v>5</v>
      </c>
      <c r="G12" s="80"/>
      <c r="H12" s="80"/>
      <c r="I12" s="80" t="s">
        <v>6</v>
      </c>
      <c r="J12" s="80"/>
      <c r="K12" s="80"/>
      <c r="L12" s="80" t="s">
        <v>7</v>
      </c>
      <c r="M12" s="80"/>
      <c r="N12" s="80" t="s">
        <v>79</v>
      </c>
      <c r="O12" s="80"/>
      <c r="P12" s="80"/>
      <c r="Q12" s="80" t="s">
        <v>63</v>
      </c>
      <c r="R12" s="80"/>
      <c r="S12" s="80"/>
      <c r="T12" s="80" t="s">
        <v>3</v>
      </c>
      <c r="U12" s="80"/>
      <c r="V12" s="87"/>
    </row>
    <row r="13" spans="1:22" x14ac:dyDescent="0.3">
      <c r="A13" s="1" t="s">
        <v>0</v>
      </c>
      <c r="B13" s="14" t="s">
        <v>9</v>
      </c>
      <c r="C13" s="3" t="s">
        <v>10</v>
      </c>
      <c r="D13" s="3" t="s">
        <v>1</v>
      </c>
      <c r="E13" s="4" t="s">
        <v>62</v>
      </c>
      <c r="F13" s="3" t="s">
        <v>10</v>
      </c>
      <c r="G13" s="3" t="s">
        <v>1</v>
      </c>
      <c r="H13" s="4" t="s">
        <v>62</v>
      </c>
      <c r="I13" s="2" t="s">
        <v>10</v>
      </c>
      <c r="J13" s="3" t="s">
        <v>1</v>
      </c>
      <c r="K13" s="4" t="s">
        <v>62</v>
      </c>
      <c r="L13" s="2" t="s">
        <v>10</v>
      </c>
      <c r="M13" s="3" t="s">
        <v>1</v>
      </c>
      <c r="N13" s="2" t="s">
        <v>10</v>
      </c>
      <c r="O13" s="3" t="s">
        <v>1</v>
      </c>
      <c r="P13" s="4" t="s">
        <v>62</v>
      </c>
      <c r="Q13" s="2" t="s">
        <v>10</v>
      </c>
      <c r="R13" s="3" t="s">
        <v>1</v>
      </c>
      <c r="S13" s="4" t="s">
        <v>62</v>
      </c>
      <c r="T13" s="81"/>
      <c r="U13" s="81"/>
      <c r="V13" s="82"/>
    </row>
    <row r="14" spans="1:22" x14ac:dyDescent="0.3">
      <c r="A14" s="15" t="s">
        <v>85</v>
      </c>
      <c r="B14" s="16" t="s">
        <v>87</v>
      </c>
      <c r="C14" s="9"/>
      <c r="D14" s="10"/>
      <c r="E14" s="13">
        <f>C14*D14</f>
        <v>0</v>
      </c>
      <c r="F14" s="23"/>
      <c r="G14" s="24"/>
      <c r="H14" s="25">
        <f>F14*G14</f>
        <v>0</v>
      </c>
      <c r="I14" s="32"/>
      <c r="J14" s="33"/>
      <c r="K14" s="34">
        <f>I14*J14</f>
        <v>0</v>
      </c>
      <c r="L14" s="44"/>
      <c r="M14" s="45"/>
      <c r="N14" s="48"/>
      <c r="O14" s="49"/>
      <c r="P14" s="41">
        <f>N14*O14</f>
        <v>0</v>
      </c>
      <c r="Q14" s="50">
        <f>SUM(N14,I14,F14,C14,L14)</f>
        <v>0</v>
      </c>
      <c r="R14" s="51">
        <f>SUM(O14,J14,G14,D14,M14)</f>
        <v>0</v>
      </c>
      <c r="S14" s="52">
        <f>Q14*R14</f>
        <v>0</v>
      </c>
      <c r="T14" s="81"/>
      <c r="U14" s="81"/>
      <c r="V14" s="82"/>
    </row>
    <row r="15" spans="1:22" x14ac:dyDescent="0.3">
      <c r="A15" s="17" t="s">
        <v>8</v>
      </c>
      <c r="B15" s="18" t="s">
        <v>87</v>
      </c>
      <c r="C15" s="7"/>
      <c r="D15" s="5"/>
      <c r="E15" s="11">
        <f t="shared" ref="E15:E16" si="12">C15*D15</f>
        <v>0</v>
      </c>
      <c r="F15" s="26"/>
      <c r="G15" s="27"/>
      <c r="H15" s="28">
        <f t="shared" ref="H15:H16" si="13">F15*G15</f>
        <v>0</v>
      </c>
      <c r="I15" s="35"/>
      <c r="J15" s="36"/>
      <c r="K15" s="37">
        <f t="shared" ref="K15:K16" si="14">I15*J15</f>
        <v>0</v>
      </c>
      <c r="L15" s="46"/>
      <c r="M15" s="47"/>
      <c r="N15" s="48"/>
      <c r="O15" s="49"/>
      <c r="P15" s="42">
        <f t="shared" ref="P15:P16" si="15">N15*O15</f>
        <v>0</v>
      </c>
      <c r="Q15" s="50">
        <f t="shared" ref="Q15:R16" si="16">SUM(N15,I15,F15,C15,L15)</f>
        <v>0</v>
      </c>
      <c r="R15" s="51">
        <f t="shared" si="16"/>
        <v>0</v>
      </c>
      <c r="S15" s="53">
        <f t="shared" ref="S15:S16" si="17">Q15*R15</f>
        <v>0</v>
      </c>
      <c r="T15" s="81"/>
      <c r="U15" s="81"/>
      <c r="V15" s="82"/>
    </row>
    <row r="16" spans="1:22" x14ac:dyDescent="0.3">
      <c r="A16" s="61" t="s">
        <v>81</v>
      </c>
      <c r="B16" s="19" t="s">
        <v>88</v>
      </c>
      <c r="C16" s="8"/>
      <c r="D16" s="6"/>
      <c r="E16" s="12">
        <f t="shared" si="12"/>
        <v>0</v>
      </c>
      <c r="F16" s="29"/>
      <c r="G16" s="30"/>
      <c r="H16" s="31">
        <f t="shared" si="13"/>
        <v>0</v>
      </c>
      <c r="I16" s="38"/>
      <c r="J16" s="39"/>
      <c r="K16" s="40">
        <f t="shared" si="14"/>
        <v>0</v>
      </c>
      <c r="L16" s="54"/>
      <c r="M16" s="55"/>
      <c r="N16" s="56"/>
      <c r="O16" s="57"/>
      <c r="P16" s="43">
        <f t="shared" si="15"/>
        <v>0</v>
      </c>
      <c r="Q16" s="58">
        <f t="shared" si="16"/>
        <v>0</v>
      </c>
      <c r="R16" s="59">
        <f t="shared" si="16"/>
        <v>0</v>
      </c>
      <c r="S16" s="60">
        <f t="shared" si="17"/>
        <v>0</v>
      </c>
      <c r="T16" s="83"/>
      <c r="U16" s="83"/>
      <c r="V16" s="84"/>
    </row>
    <row r="17" spans="1:23" x14ac:dyDescent="0.3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6"/>
      <c r="U17" s="66"/>
      <c r="V17" s="66"/>
      <c r="W17" s="64"/>
    </row>
    <row r="18" spans="1:23" x14ac:dyDescent="0.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  <c r="W18" s="64"/>
    </row>
    <row r="19" spans="1:23" x14ac:dyDescent="0.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  <c r="U19" s="66"/>
      <c r="V19" s="66"/>
      <c r="W19" s="64"/>
    </row>
    <row r="20" spans="1:23" x14ac:dyDescent="0.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66"/>
      <c r="W20" s="64"/>
    </row>
    <row r="21" spans="1:23" x14ac:dyDescent="0.3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6"/>
      <c r="V21" s="66"/>
      <c r="W21" s="64"/>
    </row>
    <row r="22" spans="1:23" x14ac:dyDescent="0.3">
      <c r="A22" s="6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6"/>
      <c r="V22" s="66"/>
      <c r="W22" s="64"/>
    </row>
    <row r="23" spans="1:23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x14ac:dyDescent="0.3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</sheetData>
  <mergeCells count="28">
    <mergeCell ref="T13:V16"/>
    <mergeCell ref="T3:V6"/>
    <mergeCell ref="A7:B7"/>
    <mergeCell ref="C7:E7"/>
    <mergeCell ref="F7:H7"/>
    <mergeCell ref="I7:K7"/>
    <mergeCell ref="L7:M7"/>
    <mergeCell ref="N7:P7"/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Q7:S7"/>
    <mergeCell ref="T7:V7"/>
    <mergeCell ref="T8:V11"/>
    <mergeCell ref="A12:B12"/>
    <mergeCell ref="C12:E12"/>
    <mergeCell ref="F12:H12"/>
    <mergeCell ref="I12:K12"/>
    <mergeCell ref="L12:M12"/>
    <mergeCell ref="N12:P12"/>
    <mergeCell ref="Q12:S12"/>
    <mergeCell ref="T12:V12"/>
  </mergeCell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48</vt:i4>
      </vt:variant>
    </vt:vector>
  </HeadingPairs>
  <TitlesOfParts>
    <vt:vector size="66" baseType="lpstr">
      <vt:lpstr>Exercises</vt:lpstr>
      <vt:lpstr>Track Progress</vt:lpstr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wday1</vt:lpstr>
      <vt:lpstr>wday10</vt:lpstr>
      <vt:lpstr>wday11</vt:lpstr>
      <vt:lpstr>wday12</vt:lpstr>
      <vt:lpstr>wday13</vt:lpstr>
      <vt:lpstr>wday14</vt:lpstr>
      <vt:lpstr>wday15</vt:lpstr>
      <vt:lpstr>wday16</vt:lpstr>
      <vt:lpstr>wday17</vt:lpstr>
      <vt:lpstr>wday18</vt:lpstr>
      <vt:lpstr>wday19</vt:lpstr>
      <vt:lpstr>wday2</vt:lpstr>
      <vt:lpstr>wday20</vt:lpstr>
      <vt:lpstr>wday21</vt:lpstr>
      <vt:lpstr>wday22</vt:lpstr>
      <vt:lpstr>wday23</vt:lpstr>
      <vt:lpstr>wday24</vt:lpstr>
      <vt:lpstr>wday25</vt:lpstr>
      <vt:lpstr>wday26</vt:lpstr>
      <vt:lpstr>wday27</vt:lpstr>
      <vt:lpstr>wday28</vt:lpstr>
      <vt:lpstr>wday29</vt:lpstr>
      <vt:lpstr>wday3</vt:lpstr>
      <vt:lpstr>wday30</vt:lpstr>
      <vt:lpstr>wday31</vt:lpstr>
      <vt:lpstr>wday32</vt:lpstr>
      <vt:lpstr>wday33</vt:lpstr>
      <vt:lpstr>wday34</vt:lpstr>
      <vt:lpstr>wday35</vt:lpstr>
      <vt:lpstr>wday36</vt:lpstr>
      <vt:lpstr>wday37</vt:lpstr>
      <vt:lpstr>wday38</vt:lpstr>
      <vt:lpstr>wday39</vt:lpstr>
      <vt:lpstr>wday4</vt:lpstr>
      <vt:lpstr>wday40</vt:lpstr>
      <vt:lpstr>wday41</vt:lpstr>
      <vt:lpstr>wday42</vt:lpstr>
      <vt:lpstr>wday43</vt:lpstr>
      <vt:lpstr>wday44</vt:lpstr>
      <vt:lpstr>wday45</vt:lpstr>
      <vt:lpstr>wday46</vt:lpstr>
      <vt:lpstr>wday47</vt:lpstr>
      <vt:lpstr>wday48</vt:lpstr>
      <vt:lpstr>wday5</vt:lpstr>
      <vt:lpstr>wday6</vt:lpstr>
      <vt:lpstr>wday7</vt:lpstr>
      <vt:lpstr>wday8</vt:lpstr>
      <vt:lpstr>wday9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Alex V Workout</dc:title>
  <dc:creator>Alex V</dc:creator>
  <cp:keywords>Workout, Exercise, Track, Progress</cp:keywords>
  <dc:description/>
  <cp:lastModifiedBy>Alex V</cp:lastModifiedBy>
  <cp:lastPrinted>2016-03-18T06:15:45Z</cp:lastPrinted>
  <dcterms:created xsi:type="dcterms:W3CDTF">2007-10-03T17:01:13Z</dcterms:created>
  <dcterms:modified xsi:type="dcterms:W3CDTF">2017-12-25T07:01:10Z</dcterms:modified>
</cp:coreProperties>
</file>